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publishItems="1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xr:revisionPtr revIDLastSave="0" documentId="13_ncr:1_{90AF5A1B-CBD4-428C-9554-911A2336A97C}" xr6:coauthVersionLast="47" xr6:coauthVersionMax="47" xr10:uidLastSave="{00000000-0000-0000-0000-000000000000}"/>
  <bookViews>
    <workbookView xWindow="-108" yWindow="-108" windowWidth="23256" windowHeight="12456" firstSheet="2" activeTab="2" xr2:uid="{DB438AB8-0F60-4224-9C67-97043B861F24}"/>
  </bookViews>
  <sheets>
    <sheet name="Data" sheetId="1" state="hidden" r:id="rId1"/>
    <sheet name="Data Prep" sheetId="3" state="hidden" r:id="rId2"/>
    <sheet name="Dashboard" sheetId="4" r:id="rId3"/>
  </sheets>
  <definedNames>
    <definedName name="_xlnm._FilterDatabase" localSheetId="0" hidden="1">Data!$A$1:$F$1919</definedName>
    <definedName name="_xlnm._FilterDatabase" localSheetId="1" hidden="1">'Data Prep'!$D$2:$E$12</definedName>
    <definedName name="_xlchart.v5.0" hidden="1">'Data Prep'!$O$2</definedName>
    <definedName name="_xlchart.v5.1" hidden="1">'Data Prep'!$O$3:$O$50</definedName>
    <definedName name="_xlchart.v5.2" hidden="1">'Data Prep'!$T$2</definedName>
    <definedName name="_xlchart.v5.3" hidden="1">'Data Prep'!$T$3:$T$50</definedName>
    <definedName name="Z_948164EF_B902_4A6C_8E3C_A935061C5153_.wvu.FilterData" localSheetId="0" hidden="1">Data!$A$1:$F$1919</definedName>
    <definedName name="Z_A1F01C08_243B_48FC_94A8_F102AEB1706D_.wvu.FilterData" localSheetId="0" hidden="1">Data!$A$1:$F$1919</definedName>
  </definedNames>
  <calcPr calcId="191029"/>
  <customWorkbookViews>
    <customWorkbookView name="ShowAllWorksheets" guid="{A1F01C08-243B-48FC-94A8-F102AEB1706D}" maximized="1" xWindow="-8" yWindow="-8" windowWidth="1936" windowHeight="1056" activeSheetId="8" showFormulaBar="0"/>
    <customWorkbookView name="Dashboard" guid="{948164EF-B902-4A6C-8E3C-A935061C5153}" maximized="1" xWindow="-8" yWindow="-8" windowWidth="1936" windowHeight="1056" activeSheetId="8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3" l="1"/>
  <c r="T2" i="3" s="1"/>
  <c r="B6" i="4" a="1"/>
  <c r="B6" i="4" s="1"/>
  <c r="B3" i="3" s="1"/>
  <c r="S11" i="3" s="1"/>
  <c r="D15" i="3"/>
  <c r="F3" i="3" l="1"/>
  <c r="F11" i="3"/>
  <c r="F10" i="3"/>
  <c r="F12" i="3"/>
  <c r="F9" i="3"/>
  <c r="F8" i="3"/>
  <c r="F7" i="3"/>
  <c r="F6" i="3"/>
  <c r="F5" i="3"/>
  <c r="F4" i="3"/>
  <c r="S9" i="3"/>
  <c r="S50" i="3"/>
  <c r="S26" i="3"/>
  <c r="S49" i="3"/>
  <c r="S25" i="3"/>
  <c r="S17" i="3"/>
  <c r="S48" i="3"/>
  <c r="S16" i="3"/>
  <c r="S39" i="3"/>
  <c r="S15" i="3"/>
  <c r="S30" i="3"/>
  <c r="S6" i="3"/>
  <c r="S45" i="3"/>
  <c r="S37" i="3"/>
  <c r="S29" i="3"/>
  <c r="S21" i="3"/>
  <c r="S13" i="3"/>
  <c r="S5" i="3"/>
  <c r="S34" i="3"/>
  <c r="S10" i="3"/>
  <c r="S33" i="3"/>
  <c r="S32" i="3"/>
  <c r="S8" i="3"/>
  <c r="S31" i="3"/>
  <c r="S23" i="3"/>
  <c r="S38" i="3"/>
  <c r="S22" i="3"/>
  <c r="S14" i="3"/>
  <c r="S44" i="3"/>
  <c r="S36" i="3"/>
  <c r="S28" i="3"/>
  <c r="S20" i="3"/>
  <c r="S12" i="3"/>
  <c r="S4" i="3"/>
  <c r="S42" i="3"/>
  <c r="S18" i="3"/>
  <c r="S41" i="3"/>
  <c r="S40" i="3"/>
  <c r="S24" i="3"/>
  <c r="S47" i="3"/>
  <c r="S7" i="3"/>
  <c r="S46" i="3"/>
  <c r="S3" i="3"/>
  <c r="S43" i="3"/>
  <c r="S35" i="3"/>
  <c r="S27" i="3"/>
  <c r="S19" i="3"/>
  <c r="P4" i="3" l="1"/>
  <c r="R4" i="3" s="1"/>
  <c r="T4" i="3" s="1"/>
  <c r="P5" i="3"/>
  <c r="R5" i="3" s="1"/>
  <c r="T5" i="3" s="1"/>
  <c r="P6" i="3"/>
  <c r="R6" i="3" s="1"/>
  <c r="T6" i="3" s="1"/>
  <c r="P7" i="3"/>
  <c r="R7" i="3" s="1"/>
  <c r="T7" i="3" s="1"/>
  <c r="P8" i="3"/>
  <c r="R8" i="3" s="1"/>
  <c r="T8" i="3" s="1"/>
  <c r="P9" i="3"/>
  <c r="R9" i="3" s="1"/>
  <c r="T9" i="3" s="1"/>
  <c r="P10" i="3"/>
  <c r="R10" i="3" s="1"/>
  <c r="T10" i="3" s="1"/>
  <c r="P11" i="3"/>
  <c r="R11" i="3" s="1"/>
  <c r="T11" i="3" s="1"/>
  <c r="P12" i="3"/>
  <c r="R12" i="3" s="1"/>
  <c r="T12" i="3" s="1"/>
  <c r="P13" i="3"/>
  <c r="R13" i="3" s="1"/>
  <c r="T13" i="3" s="1"/>
  <c r="P14" i="3"/>
  <c r="R14" i="3" s="1"/>
  <c r="T14" i="3" s="1"/>
  <c r="P15" i="3"/>
  <c r="R15" i="3" s="1"/>
  <c r="T15" i="3" s="1"/>
  <c r="P16" i="3"/>
  <c r="R16" i="3" s="1"/>
  <c r="T16" i="3" s="1"/>
  <c r="P17" i="3"/>
  <c r="R17" i="3" s="1"/>
  <c r="T17" i="3" s="1"/>
  <c r="P18" i="3"/>
  <c r="R18" i="3" s="1"/>
  <c r="T18" i="3" s="1"/>
  <c r="P19" i="3"/>
  <c r="R19" i="3" s="1"/>
  <c r="T19" i="3" s="1"/>
  <c r="P20" i="3"/>
  <c r="R20" i="3" s="1"/>
  <c r="T20" i="3" s="1"/>
  <c r="P21" i="3"/>
  <c r="R21" i="3" s="1"/>
  <c r="T21" i="3" s="1"/>
  <c r="P22" i="3"/>
  <c r="R22" i="3" s="1"/>
  <c r="T22" i="3" s="1"/>
  <c r="P23" i="3"/>
  <c r="R23" i="3" s="1"/>
  <c r="T23" i="3" s="1"/>
  <c r="P24" i="3"/>
  <c r="R24" i="3" s="1"/>
  <c r="T24" i="3" s="1"/>
  <c r="P25" i="3"/>
  <c r="R25" i="3" s="1"/>
  <c r="T25" i="3" s="1"/>
  <c r="P26" i="3"/>
  <c r="R26" i="3" s="1"/>
  <c r="T26" i="3" s="1"/>
  <c r="P27" i="3"/>
  <c r="R27" i="3" s="1"/>
  <c r="T27" i="3" s="1"/>
  <c r="P28" i="3"/>
  <c r="R28" i="3" s="1"/>
  <c r="T28" i="3" s="1"/>
  <c r="P29" i="3"/>
  <c r="R29" i="3" s="1"/>
  <c r="T29" i="3" s="1"/>
  <c r="P30" i="3"/>
  <c r="R30" i="3" s="1"/>
  <c r="T30" i="3" s="1"/>
  <c r="P31" i="3"/>
  <c r="R31" i="3" s="1"/>
  <c r="T31" i="3" s="1"/>
  <c r="P32" i="3"/>
  <c r="R32" i="3" s="1"/>
  <c r="T32" i="3" s="1"/>
  <c r="P33" i="3"/>
  <c r="R33" i="3" s="1"/>
  <c r="T33" i="3" s="1"/>
  <c r="P34" i="3"/>
  <c r="R34" i="3" s="1"/>
  <c r="T34" i="3" s="1"/>
  <c r="P35" i="3"/>
  <c r="R35" i="3" s="1"/>
  <c r="T35" i="3" s="1"/>
  <c r="P36" i="3"/>
  <c r="R36" i="3" s="1"/>
  <c r="T36" i="3" s="1"/>
  <c r="P37" i="3"/>
  <c r="R37" i="3" s="1"/>
  <c r="T37" i="3" s="1"/>
  <c r="P38" i="3"/>
  <c r="R38" i="3" s="1"/>
  <c r="T38" i="3" s="1"/>
  <c r="P39" i="3"/>
  <c r="R39" i="3" s="1"/>
  <c r="T39" i="3" s="1"/>
  <c r="P40" i="3"/>
  <c r="R40" i="3" s="1"/>
  <c r="T40" i="3" s="1"/>
  <c r="P41" i="3"/>
  <c r="R41" i="3" s="1"/>
  <c r="T41" i="3" s="1"/>
  <c r="P42" i="3"/>
  <c r="R42" i="3" s="1"/>
  <c r="T42" i="3" s="1"/>
  <c r="P43" i="3"/>
  <c r="R43" i="3" s="1"/>
  <c r="T43" i="3" s="1"/>
  <c r="P44" i="3"/>
  <c r="R44" i="3" s="1"/>
  <c r="T44" i="3" s="1"/>
  <c r="P45" i="3"/>
  <c r="R45" i="3" s="1"/>
  <c r="T45" i="3" s="1"/>
  <c r="P46" i="3"/>
  <c r="R46" i="3" s="1"/>
  <c r="T46" i="3" s="1"/>
  <c r="P47" i="3"/>
  <c r="R47" i="3" s="1"/>
  <c r="T47" i="3" s="1"/>
  <c r="P48" i="3"/>
  <c r="R48" i="3" s="1"/>
  <c r="T48" i="3" s="1"/>
  <c r="P49" i="3"/>
  <c r="R49" i="3" s="1"/>
  <c r="T49" i="3" s="1"/>
  <c r="P50" i="3"/>
  <c r="R50" i="3" s="1"/>
  <c r="T50" i="3" s="1"/>
  <c r="P3" i="3"/>
  <c r="R3" i="3" s="1"/>
  <c r="T3" i="3" s="1"/>
  <c r="M4" i="3"/>
  <c r="M5" i="3"/>
  <c r="M6" i="3"/>
  <c r="M3" i="3"/>
  <c r="L4" i="3"/>
  <c r="L5" i="3"/>
  <c r="L6" i="3"/>
  <c r="L3" i="3"/>
  <c r="H16" i="3"/>
  <c r="I9" i="3"/>
  <c r="I4" i="3"/>
  <c r="I8" i="3"/>
  <c r="I11" i="3"/>
  <c r="I6" i="3"/>
  <c r="I7" i="3"/>
  <c r="I12" i="3"/>
  <c r="I10" i="3"/>
  <c r="I3" i="3"/>
  <c r="I5" i="3"/>
  <c r="E7" i="3"/>
  <c r="E9" i="3"/>
  <c r="E4" i="3"/>
  <c r="E3" i="3"/>
  <c r="E12" i="3"/>
  <c r="E6" i="3"/>
  <c r="E8" i="3"/>
  <c r="E11" i="3"/>
  <c r="E10" i="3"/>
  <c r="E5" i="3"/>
  <c r="I16" i="3" l="1"/>
  <c r="I17" i="3" l="1"/>
  <c r="I19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4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<sst xmlns="http://schemas.openxmlformats.org/spreadsheetml/2006/main" count="3949" uniqueCount="81">
  <si>
    <t>State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</si>
  <si>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</si>
  <si>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</si>
  <si>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</si>
  <si>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</si>
  <si>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</si>
  <si>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</si>
  <si>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</si>
  <si>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</si>
  <si>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</si>
  <si>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</si>
  <si>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</si>
  <si>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</si>
  <si>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</si>
  <si>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</si>
  <si>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</si>
  <si>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</si>
  <si>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</si>
  <si>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</si>
  <si>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</si>
  <si>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</si>
  <si>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</si>
  <si>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</si>
  <si>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</si>
  <si>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</si>
  <si>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</si>
  <si>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</si>
  <si>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</si>
  <si>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</si>
  <si>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</si>
  <si>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</si>
  <si>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</si>
  <si>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</si>
  <si>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</si>
  <si>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</si>
  <si>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</si>
  <si>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</si>
  <si>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</si>
  <si>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</si>
  <si>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</si>
  <si>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</si>
  <si>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</si>
  <si>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</si>
  <si>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</si>
  <si>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</si>
  <si>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</si>
  <si>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</si>
  <si>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</si>
  <si>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</si>
  <si>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Industry</t>
  </si>
  <si>
    <t>Year</t>
  </si>
  <si>
    <t>Construction</t>
  </si>
  <si>
    <t>Manufacturing</t>
  </si>
  <si>
    <t>Information</t>
  </si>
  <si>
    <t>Trade &amp; Transportation</t>
  </si>
  <si>
    <t>Natural Resources</t>
  </si>
  <si>
    <t>Finance</t>
  </si>
  <si>
    <t>Business Services</t>
  </si>
  <si>
    <t>Education &amp; Health</t>
  </si>
  <si>
    <t>Leisure &amp; Hospitality</t>
  </si>
  <si>
    <t>Other Services</t>
  </si>
  <si>
    <t>Establishments</t>
  </si>
  <si>
    <t>Employees</t>
  </si>
  <si>
    <t>Avg Annual Wage</t>
  </si>
  <si>
    <t>INDUSTRY FILTER</t>
  </si>
  <si>
    <t>Selection</t>
  </si>
  <si>
    <t>DATE FILTER</t>
  </si>
  <si>
    <t>Current Year:</t>
  </si>
  <si>
    <t>Avg Wage</t>
  </si>
  <si>
    <t>AVG WAGE BY INDUSTRY</t>
  </si>
  <si>
    <t>EMPLOYEES BY INDUSTRY</t>
  </si>
  <si>
    <t>EMPLOYEES BY INDUSTRY (CLEAN)</t>
  </si>
  <si>
    <t>Others</t>
  </si>
  <si>
    <t>WAGE &amp; EMPLOYEE TRENDS</t>
  </si>
  <si>
    <t>COMPARISONS BY STATE</t>
  </si>
  <si>
    <t>Population</t>
  </si>
  <si>
    <t>Employees per 1000 Capita</t>
  </si>
  <si>
    <t>Average Wages</t>
  </si>
  <si>
    <t>MAP FILTER</t>
  </si>
  <si>
    <t>Metric:</t>
  </si>
  <si>
    <t>Percentage: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</si>
</sst>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;&quot;$&quot;#,##0"/>
    <numFmt numFmtId="166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3" borderId="0" xfId="0" applyFont="1" applyFill="1"/>
    <xf numFmtId="0" fontId="2" fillId="4" borderId="0" xfId="0" applyFont="1" applyFill="1" applyAlignment="1">
      <alignment horizontal="centerContinuous"/>
    </xf>
    <xf numFmtId="0" fontId="1" fillId="5" borderId="0" xfId="0" applyFont="1" applyFill="1"/>
    <xf numFmtId="0" fontId="2" fillId="6" borderId="0" xfId="0" applyFont="1" applyFill="1" applyAlignment="1">
      <alignment horizontal="centerContinuous"/>
    </xf>
    <xf numFmtId="1" fontId="0" fillId="0" borderId="0" xfId="0" applyNumberFormat="1"/>
    <xf numFmtId="165" fontId="0" fillId="0" borderId="0" xfId="0" applyNumberFormat="1"/>
    <xf numFmtId="0" fontId="4" fillId="7" borderId="0" xfId="0" applyFont="1" applyFill="1" applyAlignment="1">
      <alignment horizontal="center"/>
    </xf>
    <xf numFmtId="9" fontId="0" fillId="0" borderId="0" xfId="1" applyFont="1" applyAlignment="1">
      <alignment horizontal="left"/>
    </xf>
    <xf numFmtId="166" fontId="0" fillId="0" borderId="0" xfId="0" applyNumberFormat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69999"/>
      <color rgb="FFB2DBD5"/>
      <color rgb="FFEE0000"/>
      <color rgb="FFFF74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tyles" Target="styles.xml"/><Relationship Id="rId10" Type="http://schemas.microsoft.com/office/2017/06/relationships/richStyles" Target="richData/richStyl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3287242291871"/>
          <c:y val="8.5769980506822607E-2"/>
          <c:w val="0.84584893140577677"/>
          <c:h val="0.711605347577166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Prep'!$M$2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,,&quot;M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Prep'!$K$3:$K$6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'Data Prep'!$M$3:$M$6</c:f>
              <c:numCache>
                <c:formatCode>#,##0</c:formatCode>
                <c:ptCount val="4"/>
                <c:pt idx="0">
                  <c:v>2760656</c:v>
                </c:pt>
                <c:pt idx="1">
                  <c:v>2781425</c:v>
                </c:pt>
                <c:pt idx="2">
                  <c:v>2815141</c:v>
                </c:pt>
                <c:pt idx="3">
                  <c:v>2677815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3C7-91C9-AA5FFA31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425833104"/>
        <c:axId val="1425840592"/>
      </c:barChart>
      <c:catAx>
        <c:axId val="14258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40592"/>
        <c:crosses val="autoZero"/>
        <c:auto val="1"/>
        <c:lblAlgn val="ctr"/>
        <c:lblOffset val="100"/>
        <c:noMultiLvlLbl val="0"/>
      </c:catAx>
      <c:valAx>
        <c:axId val="1425840592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Employees</a:t>
                </a:r>
              </a:p>
            </c:rich>
          </c:tx>
          <c:layout>
            <c:manualLayout>
              <c:xMode val="edge"/>
              <c:yMode val="edge"/>
              <c:x val="2.7338545381649672E-2"/>
              <c:y val="0.140691624073306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;;;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4089765328006"/>
          <c:y val="0.23333333333333334"/>
          <c:w val="0.84639459890522539"/>
          <c:h val="0.64444444444444449"/>
        </c:manualLayout>
      </c:layout>
      <c:lineChart>
        <c:grouping val="standard"/>
        <c:varyColors val="0"/>
        <c:ser>
          <c:idx val="1"/>
          <c:order val="0"/>
          <c:tx>
            <c:strRef>
              <c:f>'Data Prep'!$L$2</c:f>
              <c:strCache>
                <c:ptCount val="1"/>
                <c:pt idx="0">
                  <c:v>Avg Wage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numFmt formatCode="&quot;$&quot;#,##0,&quot;K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Prep'!$K$3:$K$6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'Data Prep'!$L$3:$L$6</c:f>
              <c:numCache>
                <c:formatCode>"$"#,##0</c:formatCode>
                <c:ptCount val="4"/>
                <c:pt idx="0">
                  <c:v>75580.708333333328</c:v>
                </c:pt>
                <c:pt idx="1">
                  <c:v>79569.104166666672</c:v>
                </c:pt>
                <c:pt idx="2">
                  <c:v>83493.333333333328</c:v>
                </c:pt>
                <c:pt idx="3">
                  <c:v>93586.333333333328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5-4778-AB73-34DFD1F8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33104"/>
        <c:axId val="1425840592"/>
      </c:lineChart>
      <c:catAx>
        <c:axId val="1425833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25840592"/>
        <c:crosses val="autoZero"/>
        <c:auto val="1"/>
        <c:lblAlgn val="ctr"/>
        <c:lblOffset val="100"/>
        <c:noMultiLvlLbl val="0"/>
      </c:catAx>
      <c:valAx>
        <c:axId val="1425840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Wage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4205599300087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;;;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3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4937916414293"/>
          <c:y val="4.4530314274617275E-2"/>
          <c:w val="0.37434485851723409"/>
          <c:h val="0.83849271564595629"/>
        </c:manualLayout>
      </c:layout>
      <c:doughnutChart>
        <c:varyColors val="1"/>
        <c:ser>
          <c:idx val="0"/>
          <c:order val="0"/>
          <c:tx>
            <c:strRef>
              <c:f>'Data Prep'!$I$15</c:f>
              <c:strCache>
                <c:ptCount val="1"/>
                <c:pt idx="0">
                  <c:v>Employees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D-445F-888A-0ECCDCEF21C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D-445F-888A-0ECCDCEF21CB}"/>
              </c:ext>
            </c:extLst>
          </c:dPt>
          <c:cat>
            <c:strRef>
              <c:f>'Data Prep'!$H$16:$H$17</c:f>
              <c:strCache>
                <c:ptCount val="2"/>
                <c:pt idx="0">
                  <c:v>Information</c:v>
                </c:pt>
                <c:pt idx="1">
                  <c:v>Others</c:v>
                </c:pt>
              </c:strCache>
            </c:strRef>
          </c:cat>
          <c:val>
            <c:numRef>
              <c:f>'Data Prep'!$I$16:$I$17</c:f>
              <c:numCache>
                <c:formatCode>#,##0</c:formatCode>
                <c:ptCount val="2"/>
                <c:pt idx="0">
                  <c:v>2677815</c:v>
                </c:pt>
                <c:pt idx="1">
                  <c:v>113971524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D-445F-888A-0ECCDCEF2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Prep'!$E$2</c:f>
              <c:strCache>
                <c:ptCount val="1"/>
                <c:pt idx="0">
                  <c:v>Avg Annual Wage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Prep'!$D$3:$D$12</c:f>
              <c:strCache>
                <c:ptCount val="10"/>
                <c:pt idx="0">
                  <c:v>Information</c:v>
                </c:pt>
                <c:pt idx="1">
                  <c:v>Finance</c:v>
                </c:pt>
                <c:pt idx="2">
                  <c:v>Business Services</c:v>
                </c:pt>
                <c:pt idx="3">
                  <c:v>Manufacturing</c:v>
                </c:pt>
                <c:pt idx="4">
                  <c:v>Construction</c:v>
                </c:pt>
                <c:pt idx="5">
                  <c:v>Natural Resources</c:v>
                </c:pt>
                <c:pt idx="6">
                  <c:v>Education &amp; Health</c:v>
                </c:pt>
                <c:pt idx="7">
                  <c:v>Trade &amp; Transportation</c:v>
                </c:pt>
                <c:pt idx="8">
                  <c:v>Other Services</c:v>
                </c:pt>
                <c:pt idx="9">
                  <c:v>Leisure &amp; Hospitality</c:v>
                </c:pt>
              </c:strCache>
            </c:strRef>
          </c:cat>
          <c:val>
            <c:numRef>
              <c:f>'Data Prep'!$E$3:$E$12</c:f>
              <c:numCache>
                <c:formatCode>"$"#,##0</c:formatCode>
                <c:ptCount val="10"/>
                <c:pt idx="0">
                  <c:v>93586.333333333328</c:v>
                </c:pt>
                <c:pt idx="1">
                  <c:v>90040.666666666672</c:v>
                </c:pt>
                <c:pt idx="2">
                  <c:v>74713.0625</c:v>
                </c:pt>
                <c:pt idx="3">
                  <c:v>68427.875</c:v>
                </c:pt>
                <c:pt idx="4">
                  <c:v>63896.895833333336</c:v>
                </c:pt>
                <c:pt idx="5">
                  <c:v>55605.9375</c:v>
                </c:pt>
                <c:pt idx="6">
                  <c:v>53607.208333333336</c:v>
                </c:pt>
                <c:pt idx="7">
                  <c:v>49366.8125</c:v>
                </c:pt>
                <c:pt idx="8">
                  <c:v>40790.1875</c:v>
                </c:pt>
                <c:pt idx="9">
                  <c:v>23286.416666666668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50B-9C69-17AE9E3DF3A2}"/>
            </c:ext>
          </c:extLst>
        </c:ser>
        <c:ser>
          <c:idx val="1"/>
          <c:order val="1"/>
          <c:tx>
            <c:strRef>
              <c:f>'Data Prep'!$F$2</c:f>
              <c:strCache>
                <c:ptCount val="1"/>
                <c:pt idx="0">
                  <c:v>Selection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,&quot;K&quot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Prep'!$D$3:$D$12</c:f>
              <c:strCache>
                <c:ptCount val="10"/>
                <c:pt idx="0">
                  <c:v>Information</c:v>
                </c:pt>
                <c:pt idx="1">
                  <c:v>Finance</c:v>
                </c:pt>
                <c:pt idx="2">
                  <c:v>Business Services</c:v>
                </c:pt>
                <c:pt idx="3">
                  <c:v>Manufacturing</c:v>
                </c:pt>
                <c:pt idx="4">
                  <c:v>Construction</c:v>
                </c:pt>
                <c:pt idx="5">
                  <c:v>Natural Resources</c:v>
                </c:pt>
                <c:pt idx="6">
                  <c:v>Education &amp; Health</c:v>
                </c:pt>
                <c:pt idx="7">
                  <c:v>Trade &amp; Transportation</c:v>
                </c:pt>
                <c:pt idx="8">
                  <c:v>Other Services</c:v>
                </c:pt>
                <c:pt idx="9">
                  <c:v>Leisure &amp; Hospitality</c:v>
                </c:pt>
              </c:strCache>
            </c:strRef>
          </c:cat>
          <c:val>
            <c:numRef>
              <c:f>'Data Prep'!$F$3:$F$12</c:f>
              <c:numCache>
                <c:formatCode>"$"#,##0</c:formatCode>
                <c:ptCount val="10"/>
                <c:pt idx="0">
                  <c:v>93586.333333333328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2-450B-9C69-17AE9E3D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74827776"/>
        <c:axId val="1774826528"/>
      </c:barChart>
      <c:catAx>
        <c:axId val="1774827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826528"/>
        <c:crosses val="autoZero"/>
        <c:auto val="1"/>
        <c:lblAlgn val="ctr"/>
        <c:lblOffset val="100"/>
        <c:noMultiLvlLbl val="0"/>
      </c:catAx>
      <c:valAx>
        <c:axId val="1774826528"/>
        <c:scaling>
          <c:orientation val="minMax"/>
        </c:scaling>
        <c:delete val="0"/>
        <c:axPos val="t"/>
        <c:numFmt formatCode="&quot;$&quot;#,##0,&quot;K&quot;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82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8CBFE0DF-41C4-4E3C-8FEB-FE0C2E154297}">
          <cx:tx>
            <cx:txData>
              <cx:f>_xlchart.v5.2</cx:f>
              <cx:v>Average Wages</cx:v>
            </cx:txData>
          </cx:tx>
          <cx:spPr>
            <a:solidFill>
              <a:schemeClr val="bg1"/>
            </a:solidFill>
          </cx:spPr>
          <cx:dataId val="0"/>
          <cx:layoutPr>
            <cx:regionLabelLayout val="none"/>
            <cx:geography cultureLanguage="en-US" cultureRegion="US" attribution="Powered by Bing">
              <cx:geoCache provider="{E9337A44-BEBE-4D9F-B70C-5C5E7DAFC167}">
                <cx:binary>1H1Zb9w4t+1fCfJ85ZZISiQ/nD5AU6rB5TGJ43T8IlQ8aJ5n/fqzVI4TW6nu+OD64qLQDSeuKpY2
ubj3Xnsg81+3/X9u4/tt+a5P4rT6z23/53u/rvP//PFHdevfJ9vqKAluy6zKHuqj2yz5I3t4CG7v
/7grt12Qen8Q3WB/3Prbsr7v3//3f+HbvPvsNLvd1kGWfmjuy+HjfdXEdfUv7+196932LglSJ6jq
MritjT/f29s4eMjKNNi+f3ef1kE9XA35/Z/vX3zu/bs/5t/2y5PfxRCubu4wlvIjYjLLkoaQzKQG
Md+/i7PU+/62ZhjyyDI44VI3CaeMiqdnn28TjH+dTDuJtnd35X1VYVq7P1+OfTEHvPXX+3e3WZPW
0+p5WMg/339Og/r+7t2nelvfV+/fBVVmP37AzqaJfP60m/kfL9f/v/9r9gLWYvbKM4jmC/e7t35B
6Py+3d69JTryiJoWY9Ig3JCcWNYcHevIMk0qTVPnYgfe48Z4BOf34uwH5mncDJTz64ME5a94+22b
vCUq5IhbFiOWLvDTxMK/REVYR4LplBL9UZ+eQ/IKYfZj8mPgDJS/Tg8SlGWclcFbqgoRRybUwCBU
6ga1oC4zUMgREzBgRFDGoEkmVOk5MK8QaD8wPwbOgFkeJjDn99/KbRW9obow4wiuw6CcmxZlfLfy
z12MlEfC0DmRUujMEhwe6DkwrxFoPzI/R86gOV8cpM78VQZjlr4hMpQdEUkJEQaTzGC6RV7qjGEY
RzB0poSP4WABk049h+YVAu1H5sfAGTB/3RwkMBdRvPWzN3Ux5pEJQ2XCg3AqANAMGcmPTF1QfZ/X
f400+2H5OXKGy8XJQeJymjVBFWzfVGX0IwlrpQuTSMuiYAAvVUYaRwJc+plOvVSZV4m0H51nQ2fw
nP51kPD8VUbbtNqCzD8alTeIZhhWH26EGpZhEUOXbIYOSACVhglzJiyDQq+env1ImF8j0X5wfo6c
YfPXx4PExs5A0LZ32dP6vAE24gjQIFBhBsya/NXZ6LB5jMPYWZwBQDbD5jUS7cfm58gZNvbFQWJz
AnVpbqPhDbGBO0F0T8QUaUJtpij/OUUT5hERnOuMWZzvyQK8RqL92PwcOcPm5OtBYmNnaXp/Wwe3
Tf128EwMmpuGyQ0QsSkLMzNrHAHpI0uYcedXSrMfmheDZ+jYVweJzvV9mWTpWyLDjnRuEvxHiTSF
FL8iY1nEkpaggnIBq/e0Kx4dzisE2g/Oj4EzYK4PE5jzrKz9d/a2zOLgTekafAqVlJtUNw3+a6qG
yyNDmIyw/aHnq6XaD9J8VjOszu2DVCLnPt522/L+aSe/ATWQR2DU3AQSTBJjlwJ47n64eYTEgAVW
IMQugYBo6Hkc+hqJ9iP0c+QMG+cwUwTXQekFb10gQFJN6kJSE4WCX7ERR5bkFmFEt6BI0prlCF4j
0X5sfo6cYXN9mOHO6j4DONunrfsGakOOLAa+LJDOFDoSNWDMz9VG0CPGGOVMF3tTnq8QaD8yPwbO
gFkdJjDHd8jevB0sjB1ReHpOGPIABkE64CUshsFQtIFT0hkh1ALrfnr2Iyf4rTj7Qfk+bAbJsXOQ
PuY4Bg/IgjdMDTD9yAAi7Gel7IWqgAcwYVHzqaIz8zCvkecfYPkxkzkyh1kfuLrv3zRjY8C1U45c
mmFauo71f6ksKA5QVNI4E8xAts2cMjrPXf9vxdmPyvdhM0iu/j5MZUnv3jjJKY+kISVq/tJke6Ia
FDiROoPLQcuA2OWgX4Jy/HuB9sPyY+AMmOPzwwQm697Q3TOCWJNZJmdMR9CCXNlMVShqArpuGTpF
rsCaOjmea8rxb4T5B0R2o+ZwHKafv7pHbqaq7t8ycjFR6kflcopeCIN7mfl6aAp6ZtBh88SfZ+z4
VSLtR+bZ0Bk8V4epLSdvXQwQqPij1I/oxBLM5Dqd6YsAT4MmQV2EQNJ5Xt38vTz7gXkaN0Pl5NNB
2rCzbZC+ocIwEwox1ZQRTRLCLB0K8ZyIWfKIoHjDYOm4DsimwudzK/ZbcfZj8n3YDJKzwwzyP2XN
/5tkGT2SqMwgkyxRep4W/yU2Qkd1DZYMbQEmJ7+20Lxerv0gzcfP0Pp0mOmys205xNv07mkfv0Hc
j0raVAYw5ZQ1e0wqP9chbh1xHTkb+qOj86UG/V6e/fj8nMkMmbPDDDLP77t3Z/d9cPuGwT9aahiZ
+s9g4oiFP2G/nmNj6NaRgc4NMAYokr4jcc/ReZ1M+/F5PnaG0PnZgTqfqtre+k11X9dvmQsgR2hp
hgeyzB2RnnKWz0HiaHvSwaUpmm8lfsyDzrPtK8Xaj9Ns+Ayqs8Mk12fBrR942/TtzBzyaAIsQKIl
wEDlWZKZKqEozamOKBWxKtuH0isk+geAfoycY3N8kGr05b6q3/1Mpz/amzfxQ9/7n+enBsAU0F7D
n1pxd0WD51bu1QLtx2c2fAbSl+uDBOksmKLTrN6+oQZN0ac00PIkjCc79tzOSXZkSHQRogV0YnPz
jMGrJNqP0LOhM3TODjM4/bKtfJz2qbO3NHD8iBlQE0vuO3hD9CM4KCgR2m8NgAgy/kKFXiXQfnSe
T2YGz5dD9T5VFeD/PA+elukN7Bvaagi4Gvo8EfYgzTNLuAkcjTKBDYo5jOz6b56e/VjIOZsk+r1Q
+zF6MXgG0tlhpBJu//UA13Mv9OKT/9sTbBJpT3A5NORysUt8viRzqCAgyUN1Ig1UEXDCAGTvuSLN
zpX9s1j7cZoNfzGTwzi0Nu20rCnfUnGQWbPQzoFWT4o6ASzYDBK04aKN8Fm57SUkr5FoPxo/R85V
5jBbPc/Qrfam/euMH01hDQ4Tsuk4lD4vIqD5E00F6PjAUR0ytXrO6m2vEOgfkHmayRyYq4Nka1Os
vd4mOVjBW3ZCMXpkicmn0O9NaTOXg8jU5Oi2+dGPMzNmrxZrP0iz4TOoztcHC9Xmvqzuhycr839P
DaZuAkQ3IG46yAG6cKAmz5k1R4sHvBHR8d+UBZrXFqaF/r1M/wzS09g5QpuDROjCD94wBQdscMTA
ROTDqcGmQ+0vsRGgdWhxN5FWMB8P6T7ti0fa9jtp9qPyOGqGx8XhaszXrIye1uUN9IUcIR1N0MDJ
iYk+z/nBHHR4WkTXGVSGyKkHdI9d+51E+3GZNO1x5Ayb868HqSuPPcXONnrbTAFCUfThICUNsoY+
qKkn7bk9w4k39OlMZ0WJ/tQR8pxEv1aqf8Bo12f9NKc5TodZXLgo7703TRagOEcFuqDRN4hjOr8U
To1dvmBXUvj1DPXvhdkPzNO4GSQXHw9Sdb4MGS5U8d7WqkmJ8x0GcjQWmthgtV5qDc5VmZMPQpMU
RYv0rJj9CoH24/Jj4AyYL4dp0y7RmFMNcbt908518AABWKYCwY/THc/R4fwIp3KExLm2vbenvFaq
/RC9HD3D6fIws2wffVy18+64ettyNk63WQQ9B1OqDb3qhM65NGIe8AYpdufgZ11trxVpP0gvR89A
+nh8kFbu06475MmZPk9nvZjf/zLLhmIco+jLwREq8tiZMzd1+hFBOkEa1o+Uz3OC8Fqp9uP0cvSL
efz5/tNhEoTP9dZ/O1dE0SdNcMIQLdQo9kxRzwyf6SoPYLe30PM7UfaD8jhqBsbnq4NUmi9BdZul
VfCW1R2kAKhEhuDxooFfSqQS1WucGcVBEPAHjpNtT5vhMQp9lUT7gXk2dIbOl/9PJu2fr1z7cTed
s623i92lds9uXfv3d3ezx2V7s6Hv/sXmPb51fPfne8QxAsm1H5flTV/yfeT36s2sb+vZoPttVf/5
XkPQivwpx8krnaFZZHe4t0OpfXpLHjHcmPf8YrZ0CnJw4R5wRxxsTBcdUFy7N9X1kH7fvQVCgpys
gSuSvnc//rhP8DKLB4QTP9bj++/v0ia5zIK0rv58b2A2+ePHJlFNPF/HsTD0GSFPJQlukcP7t9uP
YMDTp/9PqjdhmfjRuM7HpnOaduxUw6rNwHU7GrTEznoSOVHsmnZRSNNu+87dxBEXShSGpwbrTvrJ
KUtrqigP0Un5Yyn3CYdZzoXjk7lCH5tOBc4VvhSujqVfa6M1rLWq2eD4B1O0NVLbrLuLoSaxYkl5
PTC+Ykm7MhLuq9yilfp3ISYVnAsB+gfCwXDJnoHQdiaEWeltYfr9eqiLYKW3g66KvIvVkGNRuHuV
m7FKPHrultb9tzBL84XZ0lBpX/QIIsZup+APP2W8UiSsma2LILFzPb6J6xum5a4tK8is+SJGZ+O/
rR5SJr+KblgoaeGOIPhjAIzI4jm4TTOIoB14vTYpd1zZfGl5nC8IpevY9RI77C3TFklwwv1Qdzy9
NB29UK01fg10zLLW4suu71p7t9Zj1OpKD0tFrDq28bx1ZGbCoV3yuTX0q5745SaQ1mi37lcsEl2H
SX3CUzym9oMPtWy7dd6ageqLaOXpTaGShgw2KUSwDkSaqXFt8JKppG/IQqfhoIYspCqPo3Ep8o8E
/fO2y4xoaY3Mcf2wWwxcq23pxQ7Vx8IemS3S6KwPyoWrJ50jXS22jXZYVoKEdjm4reOZ6TFr8k+e
p11qvZcvxgyfiRMLyKTVIo5MYfOArKMSk49dIVQf5zc8z1Tdm4XD22QVJnqs6tGMHFN2G6vxC4ea
00pOny6tRFnhZS4Tjs80wSrUvFpFeWnaFXMH24i8k5zThaHp0vErSyxo/LeX8mDt+0Vqxy4rVUu8
B+ll4XGXtIlqhOmviNvceB37OxMjUcW0wV0isLGCVFeapK0tw/ymCzKsXXTCrfw21lnk0FBEzqB5
UvnmBYYPymdmaxek6ByeDHY/Bqlt0XxcBuE1a7zCCbi2duUArcroKQ9JpKoxvywsXyqtin0lQmuV
yjFWrsxDu7oxKof64oIxTRVFNazqLteV7IRt5kasotpLVJWTe4trAlvJxfcKwx7cTn/UUq3VH7QQ
DxF4CNTBE+ZVwbRMCd59qazwxkz98zwVjiajm1JvbVpQbruJvGqoUanCN+2cs0qVLFODp68HfIka
Su+ka61lUIW96mn4pTejm907iQGY2q5b9ib7NBTAXDaJ3YxxblfRSBaRaFTrt6XyLK1UaVd9ZnrV
OUPIrjUvWhSWGy/btF1HLM0cEaV2XWDteA61Lkb/gefeaR/Gn3GHgLI007f9JouVJWSscMXhMhJy
MRJSKV5fxJ02qJLDeJSB5qvIL85dAxsx7YTqDKtwauZRO071YxqmveoyA2Y5F85uBl7APZWlwyfW
9a3tSezUsDShmG1wGU24jy176Kx2zcrulIbdVTcmsa0Zheo8QJdFlj1W6crIYZZKrYo+doXtu73T
az4/TruucVyrXKa00ZWg+WVV9GTBuXCk6Z61Ab5hECx1WFQsmmzaGC33FnJkveJe0toRbm5wzG78
GrZDZ6Pqkdq9316MgRSq6vF5b9EMY7Ei3MyXbiF6R2rDRTvG1yFq9hvS0W84KxuoYhiipZdkn8vS
smE57r2mzBd5rNHjsOuu08Gs7FwzDdsfTUX1LF+ELsfsKHZvINPOSYPkc510sR3EGJikw7rU6tgp
KglIRRFjvbBymW5WqkpItNSZG9t1l53ijo5KBS22EmDmvtepnfEr5NDamksuPO0ave+3jcmggUyc
lkVr+6Vh8zpemrK5bgxYNhHSWO2wyRvsj0zGN8Oou44mVhkNV0VFcpU3UJIuCKWKPbgJ38o9ZeTG
Ge4R/lYmcBFRPJCFgO40Q17CVEOdw4uWd7Ud1nC/LIJq7xBpahjmrvMXY6/dm73/sexhI4YUpp1B
6j4OEztYCyNv7NjD7FJ3tFPS1rBu+Ha/i1ZJ4jp+CowyEj5k+W6bWtjHNRYlzxKmeOn02eex8+/Y
EKmxi24MWuSL3YPAUqDR/cZsKFkU2OyrWA+uK1Fc0BDuZbdN4BvIwuu8jyOpAjsdoRptZSpDbsPO
32SF9/dui4wdrFmsew9VJuwk9nUVjN5SGG2oePDR7yAhz9MbGZfRsjOiB6LDAeUVnEcT9r0ySAQV
N+IL00wzuw3MReVFhuonpkCtBPI6USYv3KhtbUb6TCW6IydfoSWDUxvk1sNVemoM/MSe9j51ExgC
FmeYAxZU6D3erJtOdexLFRs9vIJ7vNuY7gDnHXjRg+b6uqP56WKgfbTMxupbHbi5kqR0irb5tNtF
VMKsMG/cUj+6KEux4C68hE4AZzFt8CoyY5uNyelAjNZuCj9SVjYo0YzYsCX2dhnCkmlWdkNiGdu9
Fy3L1vqaAjpJYFSSyURn5egkiWUofUg3aWEKyID38iTfRF5xm/pc2kUYh8oIKnfTFQuRwBSPcWDr
Emuq1dMXtUWu0uDamp48ZHmkmugioelNDreqWndQYetetTpQMRMtV1lOW/gGmGQc4BUw8tB32RbL
Oh5H5XnwO2EROoY2Xhgsze0gDO+Yi8+0efG5wtq6gpY2b6J8UZj4tSbeaQbXZ/m5U7KI2npf6XYg
ubPz2IhuI6eR/n3oV8vKBIpxFoS2mdAlc83PLWbvtCK52fEArce+73W4SWCixoTA3qfn4NKN7fIO
JKb/UhdwKmFEofBV9BDlzdec8cvE1Gwzq0+HrLVDA9ZlDKOHtL8iWVbYfeHeaD0218DziTqftlmf
LeBq4QatVeL1rmpyGDIyJsepPtg+WIszrRnVvW0blOvdRLR8ERXaYMcavNCog0gXpbjN7D6Qjf1d
LbCmASErDmuj8gqL+0hBjCBSbZE4qYQdyytsi1qUzpBbcsHDi5y6K4vQpe9Dzb2u+NTW47W0Nj0U
OvLYOY3SRZDzVOGYFYhsb4Ldy2LNLN+pqlo4ZYmN1LjaIotL2zWjs5KeD4V2h8RPC+2EqjRuHa1i
QU5yJqGDrP/ixSU0cjKrhg8XG+VYnTLLb6QHa1dQDCTnVpVFivoj7BnWomr0yMkTF8bHcENb453y
EvArakKEsN/4PW/tncqSzlVeaBZ2HUGXNQ9fxvhw5wm9URaDIa0RitggYqZdm9q9ZFGioqZfR2Mh
nNadqK6tj16siBH3C49p11kXP3AB12pK7J8s0BKQjQfEG0szl75TwgUPKfm7Ltd8GBOlc+9D5VeR
DaY8rMaJx/esWiZ1fJVr8bikAyaZZt7ab4bjisAqa7gw1Yn0bFkPbC0TrGfkw4C2Q+Bhr3kXmaWn
iiTYMGmV3FZN85EUI0haADWnHOsaml800I2Wjuek+VpNhj0MjZNAZNxmfTOsmu46aqilivbBjaE6
Iys8RfvmBCoY2z6pL2oQPeXG/oOYnp+0kVQRV5bedYvYSi6bMr4Jw/Qy177FfVDYxJUXWbjzo9ll
7fn6mgtsESu6iZtYOGkGP6SV9SYJfc0OM50skoadDAG3ddbrS8/AXq1ooqsqA0WMspvd9pMty5xK
c5KsXVhjsU1GbwGlPOOTUd3xuaxPLnc0KCBf485w7Z0xDg1xteMgOyMeVnCuRqh/cGmNYZEB3hOV
N8RzFxOUTVN9lmUCD4c8iqKpuMqT4LJPq5swR1RDVi3vz3v/M80NxxtBM6QH75zoaaDcKrrdcV9u
1WThavDhVDtJWnDwnBXZGvYgVyKIH/Qc+34i3HEVfZUIb5TRgkJaursJmuAhMKIb3y1hL63kQ+Ey
uwsrO2MbYygvxegus2aA/xOItMOwylUf1UxNFHWczP8YRWuvsFIb/ghsQ5Sq58ZXt4WBLct27Vfm
TZTAkbLB+hTL6EMaYq3bIL7hFeuUVdqUTrG7YeuduGoCedWnFDaytk7qwbzZecdRQ+BKrOY86YJN
AQqOgCKondC8ZCy+CSqwmoyPdyAoDp9YfJy4V8TDlKe5951/Kr32sp14g0wY+GcFpcrCB7BEhCHw
eyaLfDVgQsbkAmSUnaKoAhJQnJaVtegn8u8F5pak900AIzFm1kkak8tolWvR/W7vc6sLVoEbSLX7
RBw4DFzZbhuwmLSpPiVFecbTyb9EI0hL8PfEF5DmuIoFgu42AB+mVuQk09qIbjwLNNIrs2+/ZfVN
VMBh7mAe/Q9RM1hA0huXpelfeoZYayw+7XzYnqJJb0gFWUsSrgKa81UVyGyZV7e6q4whMGCsw4cp
RHKQU4FB+9SNsHa7fTz54YKxtT5ArKQBbY+Sy7YTp53xYdD7AOQQFGkgzT2o5g0OwTbLqqXLxIwf
atq6qm2HxVBOcW7nV07gtb5CyLcJtP5j50fsuKtPcz0JzvI8OtFyAMEysSysUVtrWvGVBubnWhdb
X8pzHmeXsQX9yoyqU7EV36Umb1chdu7yItJhYor2KhitHEapa1fsWJuCP32KUoKM6Lbb2WPnELNe
9KMMFOEpU9K1LSkjZ0cqpxyAUSFcz8y+sZnhPQadmbe0El+C5oEQGnlwHZnu3zwbThuat47QQC2I
5X624CCV5FqP+AtOcnRTlSVZsCoYtbOCDKs8ME6bXDaO7jJfFYYm175HL9JYPrQuH1TUxU4YmdFS
fiNZUa/cFlrTeO6yb/XA7pv0FM761BNgYtUYHxOvSxeyHKHsppWpIO0HrMyw1UuANO1zztvjog25
0q1cKpHUn6CM2caUQb6peR7HIMyZ62SZFio9TVL8PvLMCUU8YB5xu4loWG66yzT2M33RJsJYSs06
t4I82/z8kYN4bvS098H+yWio3MsCB6YBL3aezRJurpHK85esaD/T6dE7IVwCsrIup7G7FxuX+NBU
I1iQvsw3cRtcFK1nLfWhaTctiNiGm3WtPMobJxoHF9xNK9LN7gcOhS6CWPjrny89fkQknYwUicX3
D2qVj4E6CRABu4WKiv751+xG//zwzy9rhzHd9NOP3Wu7X3d/+/ma3H3zzxd/fuYfX5t9a5CkyFQh
U/N9eslukq0ZapH6+ZydeBXnrlPXUfj4xu5dV483fjhkyBpqZXWy+/Kolix5vijyLpNBf0yzYtgY
eqZ8amlRZesJCxdGSdPRLlsPgLSdW51Egqab3e8etz40uSiWrpGkG+lWZNXF/aqo02aj+zdNzesl
1rLbuI2X233l9nbsx9am4SxLkTKorQ3kNje7F3c/iiL2HeqFmjI9qm2QBfMQxUXjoqp6vvHiUGx2
f4M55Zsg123S18baNKrLOnfZMhs8stHKnGx8JGQ27tB+IINsl5qFCLMqi9sI1Dd3EXAce620q75B
9MWThWUkxcKIk0x1eriC3mKCOkKRROsS5VrpOpPt2vXpuLLSKLIDlqeKS/Y51ix51wyLcKCbshwK
xwtFZXtuaxskTxamlVgLFgZnbYZQ/liao24L3Y1WBWnV4LoTB9HypaSK1f65WblIpqQahY8mG+gq
hdIHIBAVos7WvAqj9kPeZlwZVXquibiy01Keu3q24MFnT/c2XVxrNnWbEAZNJE5ljO6aCm05aP5Z
ZHWnuBs8cmJu3VZudJnjWgJlCKOx63ZESBMj3Rl5qd2Yo1Cj6130evCBNt7lqOWVo2XNemzIp0ZE
0UkXBx4cnUiXlIp7MrBbkXJma4XGkXdK7mTVtKoq6tsiWbV92y/6ImZgiPkqC+pLM2zOq9wAC076
U88fEK5YMLyF2Tl5w8QxygRnad05bZUhKKVd73TNXWwM7ceqquiCMldDdMcXhQ+RLWwIEfN15hrx
cW921K7DVJUxzS76hBcw1WCAg8fXSRkYqs6NaJ2EclVbVapMwSPkdnjqkNL/2CeWBdISsRPdLIUa
4iRQHmsa5Vdhanfik1lHBFxg+Jv4LRx0S3PUCTwViCq3R0lDu/MYcr7JcN4mmrHm4VA5XWEsiyYM
bVZzPM/7WhStXLCqPZGyxr/n09LhuI1Lp8o7pSN7q1za3hisdJGBaZ1OfiIB0tAd+DHpWgN52+40
r6lY1LnQlZEW65yKRCUWgszcre8gAeIVw5WriOYnZuQ5aWshGgncEakMXyhtWDHd30Rop3Y8v6wh
RrhIguh4xD+AdBVKkp1HIz9tayd1czD8KNsiH6fbIROLVq/NY1lwh7a1azdVfovQcO3l5IbBNa4i
MLG06PRF40Y5whjkEMMSjyqCBdKp/tL3jBNfF+K8Re4aG8hXRqkXWMJgSfR2bVqjw7uMLc2qLlRj
GjfCjD1VeuxC79xlWmk19r2RqJp211btXyKN8NlyxaqhMBaWX1xmljxLDH7lukiJlMIFXw0uKq0b
rrRK/4bAFSkVKzxptOyL4Te+LXlzmVc9cllGZ8csb+0saMVxKotvcReujU76ahxoo5BCPee1DO2o
a6EtZWc6Xn+MSOUbUkPf/DE8aw16osUWNkN6bp0zP2yWpYc6idEFcMb5SlTuqRZnsDNBr9Je+1Al
0dZociRkKw/b1kXSxjhPe69VtYV0lWd1o0r1Dq65bddlwb8MPY8viCmWU3YutcbquMiK+0Qmi3aK
eUcynEYpsgjJ2C9cGRQqHPvSGV3rsqR5uS4auhyIf1XnyZkM+1ANzZR7lMZF17ZnQ9g1mxGGmwZR
aSPxDUWNXWWG4lhU3mJ0c6KabgwWTe7bVcvsEbmFY9+sVm6k66dpHPpnpBuOw14LjuskuuzqKIft
NJpFZvnlyQfaMvOTFiA6C6126frupV5LJJu8OF7Ug3WNS7c+96ktXEQvWdUutCa3a9JdD4O8BJNz
ZGtZKjDNQaViNQbV1h3PzCS8KjK2gqm7CrrObkfk/jL3C0dxz8blRF/qFvnewlzXFt3INtskpLdp
q0llgpBEmRc5Hi0+5UmncpSC3GGNf79siX45VDgQIyao9fkBsUneXuGiPGck/FJ3EeJEcGLC7D/E
lX9LWbsI3Ox8SFAzaAalVyou+sQujNiJjMAuRLzqCnAV1tyGfo/cRJERu07kaVOY39iUy9CQYURq
HZUSzamjBapk52NFzvIsv6ot4yZNyAVqW5aq6mO3Tb5JVAjNaUsbXrg8bYXmn9YZXWiV63SeCy+d
nNZ5Bm/51XDjRc+1yyAvLwSjZ34RXQ0azIbMsrOwdVhLvvkENJgU5TrVjevOIx+4VSy9GtBTb0Ba
yywUM0DLcejjvK+Kkyj0UAdo1qytN9OaJ2W2Dkbyt9Hnl0bsnZKguyAW8gcmR6J9zMgmY7UTxMkH
rsenpQeuVsPFhrYXRoUajTQEIUeaioWjU8X8I0XMpVroZTz2KvD7RViW15pOTxLkI1LGridopq8K
eLcuYNkEMmOkPAvF3yzSbUTsuQrK9qsrrNu+4FeVw2QDm9zzzzHgaPr86wAd6sZxIYzPput/Mytr
LYXnuLGJipcfKCPmx95obXIt2UijcYwoJsi5dGfIwStceLUUSIE3fX2s9Tf90GYOReo0FsUi8j2H
9d4W+ZSPw8fBixEz6iFzkPFkLvNU3Horf5QftQQVCpilehXHBULVk1FLR6fDwg8xLFvwP4Sd2XLc
PJaEnwgR3JdbksVaJZeszdYNw5sILgAIbgDx9JOguyN65o/ouXBYS4nFYoHAOZlfouKnKWE/uKkv
s7gnEHX6aTyHrfwg7WIgJpEfE2ayuYWyFCQsKIzrthl2OHnwSXgcH2bt3RTpsAa2zpC5svuqw+0P
NLF3lCqFHIZfY3NNWgxDjuUqh35w3oTbHQJ21YyddK+hi05XY2RVRm63orNNnjYIHLEKKTpsdVrG
wD/wrpV578b3YONOvqCVhCjKblUsW6gj4TWCvOam44XgZlbBdW6T+MD7R9TVdbFFkynCpvqQWv4Z
9JRH85Tmo1tHheMeJCPhVW/OqR04ZgM+W5dpKOZE/5w6+TOasOrzAIPQ6WCxhhCVhxtz9cGFyp3Q
raAivulJfdJ1YEfuevkUelVW8QFtVFh/VwRjTRkXxirKA52qgyJrXbAkNIWzzGO+xHTK8HacSdy+
+hv6I8m8I9MB2gvKh4JotFRs7N8C5cfXyIVy3JKvULifIuL7edtjoY80NFqvwzu/qYvbul83FElW
eekK8A8QlNEO0jgX26JOLXGure6CI2a/X65bvYU1aY7zsH5fuF+X0Jd0NurlQ8BApRpvaXMXwnx3
NFfZzLGmD9t6CxQ7hgQrdhAciRDvq4cxolr2vqQQTjs/CkveqCaLILdhcX3wNh9jXi3fN0rLxelh
aglJcwPwIecNea37ANekl69k3R6ihr4yZy7woYg628w4ZrNarq0XHlXk5WzzvnQVdJPYqQdYeM0B
blmTBWb9xEYVfVaE8LoykdAXGaZ3xZLXAJqc3/0MDOpr1HpRDFVqY+iFO9Y8tVoeVRWcAm/4vi5f
3DkPE/enNHBe8W8DF4F6PV+UBwdOlVG4Pjtw37NkUKU7hxk8XqhikkPsCgPIsEHmqO5g/yzB2u39
63eN9vIA5f3YQ0Zv4TslLJ8wQBw8RYTD26M1Ap344B5XfNLlSop//6lHB8xGgEXsQ1J4V5rtTyfC
9GQPsXD4nFWVb/Fy2HA4VPL2W8/nhd+8GnO3x63llnn43z64wnMsNImzyu0wE+KstM/fTLfkTfeS
iGIUEOagnaW8K10sSAONigFf+6Q97F/b3+HfkI5ZipHjD0u2/xxFqiuXw9hCsHB+qtMoSOb7dP9/
gL2LrgI4znEkGIykzlL8vX3I4Mal/drejimeq+Xpw7hOJ1+UwXT1gi+Yh3IXit06O5/2xPi8dbAo
IfM26mloPWhzaznjL9z2muLblaWQcDhunOMQhJl9hH2+gQ4XKnhhzzWcZH8wrPrwm/Rkn3wYl8Ng
XwCMa7/TZ3jJWvLCHs6el31aYl8OZ39fO44hw2ONbsv+NU2cLyOcbJdBMcFDR1Xl9vLYl2cv4b9f
aoqz8jSqOehm0qCZ8FHBwVgTOjhg/i5li9GGn01wwLaYFfZr+xgBv9+JfjpoWwIBNQMPnbq/D29q
5+g0VV7hcF1aZYk35y50LCgUksal/VGNX4spOdmHDHNTmAUdijNipe1/2UM5BNq1i7OB6L6N408l
+N0e0j4mFY+9+WIfYc+Jiz/08d8nVeOH9oRrEZ7tU+EpHtTaYqY2h3Zy96ezh4vUcsJh/LHL0KJ8
Tc1JUYbqpT1EXNzY+M0RMLESzu/ag7A41uYy+3D1eNtmfBllsXpwOmq/+YxRbPu4q1pF3MyQaDjS
2iFY7rf7buAPc/uJ5faFaAxXFsrSUPZSt156dZhzWuCYe8qDHdw6GEvQoh2OoZjQ+aGtKn0EjvA5
pNNJa7jZRjhNybsqi1QoT+HoAg9pb7L+0ULQw2LjPaFb+MlWzWC4x192DCKQGKgre8QiCbHMmiKB
fAnEpGFDxFMxTptAIz/xMzcn6jF69mv+LFb+UpkEtM7som9SCnJDf5nE+mT/sVR6h8FiYhYFmwAN
ee1kyrV04wkOFhaRXFH66VSrKJv4F0lnmY/h9j5X4wqnBhK100D5NqjYQh+4gT/Gr75pv/s8TvJI
jnmPhkFRrBDDxxbOz12NesiEENkjD26Tv2HNCFa0cc451jw8b3bBGlvXzigQjaMBtWdSOy+73I3Q
DB4pmrggxcjYjVi/0rUODAS7Ph8D+DGNf9pI0JzSUdAcGiuGN0ThjW33een6rO3FQ92jsI2sZebM
ICgm3v0KxmY6iBrdo6dw/vyPSATMWr//Dn7i4JAZFRPM/bMa3ZPDYCB5jdPlTnWQ8/DOB5ffVNC1
RTU02egHpXFhtMzJIvJgcZ6HHpo2zLSPSiwwISVPMmtSiLpqTtJHr7Obk6idTzyGdsAphG4PXF82
V/7RVDOc2B7LcApRZVPb0Y8ELz29Xp2hD87D6FzHFGLEpho/V9bMDD1x2yX8/swETnMnrwRQscwZ
FPi/tWz0BKW0gpbtWhtaueDeevFcVyhS94GexFQXC48Oo5uGh0BXS8nQyWzx2hz5BNOPIzeNCgu+
82KH/EDiCP142JahvEVb6J83gnd1WZNcdagbSZKceLiphxjVEmyV8IsTX1JB3kylfzWJcQ9N2pb7
U0sN/iLqSHPQHqf5GtT87KC+DrnMgTMAItG+ePyNVtD2lTE4RtyswNwsDsb5Q2saVUx1cmUNxoVy
ordeJ2M+KAinSx+Wa4q6xTRfKiG2Y7PhL+M2zEMHFRWIsBffkhkKc3TblLMm7k4yHHkoXxiH1ExV
TDJvqy6I1veFWs/9gve2eQ8rkWQS6kakR1Nyl/Kj0r9QcYrD1m7eEUzDdZ5MVmnvm+PCnKCqv6EP
DPNNm65cFL/7VPyC300zkDfpgQbDZankfZnozY3az6R/SFOURrIfg3wjUJ3tvVAtGNuE6VewLks+
RJgD3C7KvBVNhOvMt9Q9uzV0Qk1BbzEeZpFF+v7aqdZQ3CkpJnA+KPLyyTQfkfIfXNT7cQ9EZFYo
j+YW1eCEoQTZhqbUyTrrHgeRgtW1otDrm8uStLm1i3bTYOzhy6H8+OhQMOWVJRfsd04g7qEJvzIQ
hDB7YNzgBl4G73Fe/LewRQPHydGB5dit4rZG8oDloHTaCJ6PWrqyiuEIYDOSbBZlV921s0DATdbC
GHBx3EdVZp9EwYnmlfveD+Jj6sPnjoIDspQXlg5UjzDLzMyhDuEGZhGGWZ/0ZcWcP9Y/28Ecs2Ie
xpNeQx/cBLTih3qr4NOiRwtoVyTNDb0HVCTb5+oa+pu/JlfZdh+ey+7+gLHAU/qdKMqzCaa2t7Rx
2asY97M+0HlxirDCgj+bdLlNMzpQR7/TevpOrQwUriB5GhqOWWIZGUAoL66BRsTxCkc9aPQkfpe3
tMaSXQOsTOvmNwAxH6aqy7MaEhmpI9wIC5iIaFQntfQsC2Sf3hhJyiH0bkG3fjWwviEdYoBEK15E
Y9+koOIoI9h4EFJMh0T4z8OUygtMtqIRi84iF6SHaMP+jJz8F1+EH23k/RqW6afTwkP2DWoA7sx5
s+ItQPY3k3XuxvFfm1EyeqGVNwKqW1UBpmfO626sszWxnJa1mZYR3UOwJCU+b+HEYM6N9fTW6fTY
hrhyYwxPO54/eZu8/IWn1PSDD59EPTXizIPl2vWWi7WWX99ED8ZzL47FOidLenY0LubGhW4yrABq
phHQSM0/rGMXWZNdw7w5bFvzaU3BKBneJk89d24KsQb9xrph9EIIbvJmiJ4wbr7ykWQOCVC4Wu9s
ASUyiPTbqMw3pTEBiRbep0wpJmF3qIu1b4//nQv2sVn+/wGaXXzwIRoTfNgusm1289z/pIJHDzca
GNj5VA1gKLZlN0Xh/CZJywusoM8GcOiJTZARA1JBNEvznV1oF1wkTuC6WzzKmTHxaSzsllWSDUaD
GMWdWJIxrlEWVWl83r8LK22He/+BayIvtI6OHp2jh81Hh+MMl7Zf0L+tsCNTa+DJRV7QgH41Na7b
f3/h4T9x8r8vG5/0ZD9oOLUX5j9Yd2Bcgg2tnE9o0049Jg5t3Ic0BjxKsDRnZnzohk+x6aTApgBh
JhPXz3AkMBeixQ2BTg5UAMoVAf5us5gPBQlwgLP0iSLkh5xsAWbSn4lcAZwk5RLi6u2rKAS2vANQ
sPZY1jzKntexwo0ABLkizactm6gdp51FkbWP9+Mva28BB84hBVVyu6PK+q5GzNh2hmORh5aIrufE
kc2po9fhj2zMl5H0wf9z0XykU/8xWvBCPR9bjiC7+n8vGraW7eKV+NOJND4AuKF6MfAosSEZ5jLr
5erxefZgi+0w5Y5HwHU5iwBynF1a0LDcYpFGmIPI68rJYy29codjjELpZQwmjzjaBNq4/trNE65c
hCFEHfoEmfT7X5ot8F9XDz6uQYtk4YZaNSfTjU/zqrGo0vMoyppClLZ34H8fM/E/x4yPbYwDpDAS
kIz/iCDUi+y8tKmnk+NMXtn0BamSOo8plglGavhbawNyG3OF47XQBJPmukN6xMdb2TALgVuavNqq
L+Fgbr6MD5j8TibCVMfW8zQAsdwLBi23Jw3SQNhFpQ7Yx5bgyvA0feE9wxO6kFvAQGD+IdeKKXhE
qfmLDoUtBTKHtqIfnDpjajqoWFx0nYCkajUIj16fYoefWrPtHFKrAnkJp+EcJRJsoV3bAuqmx7AJ
zsKCWEm9DrnbwwbyIR81aMGP6Qj6s/twKrBH9fbaAU0w8RQhD4DVFXbVgIK8k+DJ8Y57bVqA44YA
FpwlSCwE8/5rrMGJ/zmB2U+hRJjG7pcfIen+v+/jcCH+0G9qPLWCYYZEsXqck1YXXgBmh6vHyER+
Ns8xllK5XKJIesW40k+sycMCsNmb69fNDr7BclZc8itN2UMS1lFOBP6INPx99ND8c/hXfyelyT0H
0ZJNq2wPxPV+OMr8jpv6A+xZqabmxUv7z6TDxMHIM3QWLKijBw8FVFk3Rk4+ifihDZYPw4bhsMkK
70f0XVqOM6igDZGVNge69QcWk9dqpiZjw6K+pLE+zGa+Ejk7Zbd6RTLy8MpdFV5D4K5d57PTCJuE
4tC3lelLla4jfsLdc6W8omHyywSt7uTrvkPhNbkVihgHNDnY2WJQkBt7hx0wtSG8IT4sgx/LCGIn
JjxLhu04mz+DQA/933bGH3vUSLZIi8b+s0/rck4wN4UBqsCdpNp/76GQ80fy5Kz1J2d9Rlo/4970
ey8oazbcIwIHc+RLne05CwtujXH4YqrxZvviemi+xe14TkX1ipnyw7am6KL9fLPaEO3nbyoNv1XO
UHThAqR3rRAdSccjZMibNKi4UoIawYg1q434bsEgVPx5QCjKtLD7DFb9JBm7eg6N0CSCoW98VOEm
/b3x+q0e+9NOqs70h6iXn8Szx6LoIdIgjzkiESFjGu0mOawdRoqhcOycRRxIh060kfw2RvFLR0Dw
WqrLVpxTP3kWBulzQOW3pKfnpA6zyvnLty227+ArbjqHLegjR3lqwJAmEBFiCqnDAnQBhe3UOVAP
OU7Xm5gp4T2BvQ+Gl8UFzy+nNU9sK4xK9jABjCynxX9KKvGtsrNQbPDkzizfGul9229wOg60CLl+
ou0KAmCoEYCR3n1odXVBPs2Fr2Jx7bBokvE9qdU99AkmG/Q9WajaY4iePCEjSjmG8g+7UgLziZ2v
WoqvQyPum81NzLCSZ7TH6YTF36l6VTRB9UIgnheV6+ajL9O/bfdMIJysLqQAg/LetfijIPjDVp9p
o25L/QNKPyH7sKX06rojVg94Rr2fXIcIhH87+811xEUOzABIgvNvipmDTBBk6xSMazjjr0sn3OsC
PC0kIleqa+6tp87blqiT8FIIPTGLMmXWqsQWDZAslu6r4CvWE+ztdAwMvYfoLc+ki/piqBwYgIm6
qc38DLvNe+4MtORuvRGKLJhBiGWOXxMqMR2NzEEwAIpTA97ToawY42GGvMUhyM5NUHI6ebny/PWA
Dj0pOgQrlqU/RjMJYf8vrBCptirpjE41gHE3W7AHkCY/xVN42MGgGbGerclavBMHHdLqAqrs4neD
LDvCL8Y0UTFqx880MQ8eVPMjXQlAFs7PbN68i0nNA+VBd0AE5k4Wd8DhBpMz0x1NYBwAXd+GTUos
3rIuVTh9ag8/DQk0BoENzi9A0vxLHE//+gq2odtV7EI858ngs7dL4GunwfG9gkb+S5QKc0nnNyWb
CPoSUBS1yZChgseXM8ygZW6OgnYavKIkVy8er0Ae9ElWhlybuI0vo/ncv5nsT/avkKiDCToGwGz5
1h6wjocAAJMHA3j9hM+7S6/VYtpjwv33RqbdTdeaZr5hReqyENbU5lzrSTws6H9OQpnHOo7bU9/2
LpIjC3DzXrJrTzjJxdoMOWTE8EpX7w6ILjzuZ7mfhR9PeBn+9CkqMCyV4CPghwaWSrK5eYU2NBfK
D48sWY9evdFz1Pfwd2R366s2zcMGT+eI5sodZz4NPXR6F+bhwXfB8U4gBK8Je5ML8DovrM9dPEbX
wRYhlSvA0+lJHxE2ewrqeT6pMDnGLiSVDnUnjBb9lrZOaZqt0J7321dtd2gXb7wGch6vmrq/JOD0
kmmxXOmglwyETF2KaDt0enXPccBh5kAlvCoviPO2hm2Iufi5qpO3rlkbhOwc4CwVQkcsyheOHtL3
26vansJ5e+QTbheaunePoLWAYgJ+kEztST/X3LiXpLkYnMBiag5hqHKPgJzW4+T2l3rZ5qPDInTJ
UprpEpJ4gpLhZ6uBiZK3m3vnIJwuAOzbcysqsMdILkAjdLv5grawQ8jkkmCmxsLTxsV+jBoo70kh
lpF78dygy6OPDQhxFCuQQNGMNRlHacYn97ITwN2EJIoQM8gswvNxqiGrx/S0R7gEdqHPxm79rCPw
OgDWbvusxW02A3j1755GrwEzr3t1wdZNFPDJjsqDnVfP07e1Bu2YwO4Dyd1/JBumKaPnwrF5hlBA
aG+DGSrPYUeje62bI0WgagtFqcbu51bX1x3P5l4f5TEKadh1I25GhNZURB7BR5X7We7AtJWITMXu
mhaAGi8udR/dQAIyQb1ulhT21/Sy10njhuVD1exIW+BWfZWOOVnQnUGmweflTXnIzZNdPneGHOEX
UP0j5n68ihYqxVdTQf1lU/ehLBrsADtHmT6+GMk+LA9r6fPIB4GOYBOsRF1MiAQ0CEFWwohdNVf1
VmDVRykd4UiDApoj+ttUobqcEUL0O/hwg8w72V9a6IrZsuB5ZqDPnQR0RhaJ1go/2UMyph6c7GNn
+1eKzj1uyriHRsA6dXQX9WLmZj1z1nVZ49OHsVeidKZyz2ztgLAeESMYHfSiKzj7QyyRLANI+ekP
NZiSCTon89HfSm2SrInYxZ2RfG2FzaCm3kkT+Tg66UsdGniV3h3dLbIhkXoJQe6yvvk0sse9Cgtq
IS+dhuIQRcgOjNvHmoBQmR158DZ5l3Fw4luEoEl42hvo2NLGyxR/AS3xRbHJL9cJFNccj/hUQqum
2TxgSs5jNd6dHvoNqzdEIiKoq+IypUNhev+5t4LmYNM1pIUe48j0quiCosW/hR64KXT664TkC/5v
FLTKLeZVBiM0bx3ZlbKCiubpi1/5HQwZpKjq6s9KFepiOyIM9aFFoozMWm94RBGtsl1s0RX6k3jt
3+N0PrbN+A3RtHMNfwW54k4VTquQJMJJT2e2AFcJNKonXqMuihAY8BdjENFlHxMh5dST9/0J6rAC
0IP5wed6ztpwerGhnQDzA2Zb+W5rz10/qAJUIjKsC1ufT3J87mBdIySD2pdBtGlbtPWUiFszkiFP
VPy13/xHSeaHJgYFXY0gnacxfXHqBlAt/NsoxaVLnQHBmfYRn+yRAJCHLrmELyrsaV7rd8eFpuPF
uByzwttTh40HDgEPdKE+584W/4a4BZ5f2RAYE/Ydiv4kayoOa9Skt9lGURsbRaocH6cWwKfbW0SC
Q6QxfUjW+jepHwQy51CrXx2/+hyI6cBNdkeB+E6hY4GaXJm74jjXamtruEfxnAer+NLDb8Xsg6iL
7g8NqX+6HNfQVqlYsA/RFn8YJT9OYku/O4x9uh7CAva+nV36FCXstM7Dn67qzq4VQBiUX+R6nXO3
jb9XKKe+PUeN+neIl7ZoUzPjFFOQQxzdBzOiuphxODPfAy4WBQ4ajZMiuHXSKggLQlRBVx/hxkUG
x5CC1vV1+7krIglIh5pUUx5DCCwCmO77jwndsmp1n5Mu+ZHo9BEa1MHWS3RdDs6aVJa1whWwaT9R
f/AwQEJy6VaIetfONux/57Iab7QS7Uequx9JTf9wGkmo0QOS1AsvqrjipXbLjaKTBySO6XBCbmKD
G+orFNX+cRALGhybuZsIkMZVxqUNrdh+3LYk4Yb2GjUZnqSjuQQ/s4kNrYLN17f+j6bbEBi0CY+9
PxooVu2aDgjPzH0Wr+nLHpzaExiuHVRyI6/cA5qEOPUuwO26tWer5nhCKGVWSN9gQwVwpTUivyj8
mNWZA8W73MeN2kGIPC3aRcy+o38NgD2f4yDnmFWgv9x4BUpru47AS/JmKpVzHqMQdS8q+9UlAbLP
T1H6uJj5yITHMxfsybmZXMBYUQIXp+kvzUY5lpbXJYjwZoTXNqjPbuCFuT/Ffdnic79y7MpJENIl
j6uJvs4Dr3J80hQ8nnmF6u3/2uws26EHVfNYZWQEeI5+DXmyaMBNxE+BLgcKpNVpovgQ+IU3413c
E7FOs2El4ukBcVrdu1PucjT6TKHb208haDHjqkp+D6iDfDpubqKDL5PmWF0xI7UMzaIMkNqPIdA6
E4qDTgUHWW13d3MBYCB1sZiUn/3BiTOxIUiEsMZlD4iq+hSEC1qjuUDUk/Avu8G5N7neityeH98W
0sFnh/o+MvHdn0lZC/M4Kdyoe+q2iuFXhlIvpf9zSfVLSiZdzAECao3mwbl1FHKL0W+BGEQ5s/g2
cAC0Wwwhf9gc/yyqn4Gg0B4cD0nf6rRv07EtZHvwgre+Dp2cqRXBEqv4hHWAzN+U8Bu06UucInug
MYWOm/oUHQH/GXe46USb9/29bUAJJaiahI0Y7pnlPXlCjTxjRntJA/l9t9y2DWtdMm/fTereWsc8
rcy0GVB4CGNpZykFXsi0/b4n3pAUxbpKl59xZb5ocNtKxC+z1G9Bzw9xF72oan0YRXhMbP+6QKoA
NYbMlt3XoaqJODCb8rJ2cyQRlsXJ7zYucbBfgyJ1m1HRQfJpBIBzmSFxkP5d+dphvE8L3GO4maVN
IO53V+dvZSCna8I9oEvda1DjpYhWntMFDF01Z70t7+SM6Xm/5Zh1ZHZTwxpFy/ozjlwBBdyRx357
6wP07jMGl9/em9D5zRfcl4TQcsXuS/A0sNuBVY6TGKyrkwL7sEty0tU/SSuAKuMq/7Wk3VFlQKIi
m4laDLlVJHzend79PQRqAa++heg8wswfh/G8xPAmpvgFRhNWFlsjCQcz05IgLgf++qw1azNrxhOH
/FmD9dtcqSfIYTAcurot6KmJcHsMEDD20UDGZjjs98WuIRAYLLB8cEDok8fNib/amhnQZlfszsVu
YM3hjyqZn/csUYpoc0YANYamnQqd1BuERPNGNQHSUNESn6RhtUecawDRMOv7MIfViMN3kKBkjx0t
HFohPYCLAyER2xhYOUObW20H5LCgd7a19OJjPwX0oGcy8nuKza1AHfKb22PynVAzNTUB8QDaG4WQ
Pvl2xUuAfCLK3d9tPeYLXTBsXWPzgtgbwmpfttJyUXruV7mlwbtC3ZloCD57xMt9jU3U4iwd+JIT
wSrWZTWqHbdarltQf1qvr6HgU4x8HNb2uB8rtK6uGeCktqN8QeP/yQki0ZrElwTvfL4Hi5mdxzHr
Q7Y79lNz3DUgDepk15t17QI4hSdhXRfwZ1HuoNqDgzuULbKHUs2mtBYmUDN4XgneFjbeEW/+NqG5
NTJ9RfQBxgW0DBD13kPX02/7PSRdV5WxHhFYicWhFtshmZEwsXvU2EhcpAWGf1Lf9yBtYgP4Ns0b
k989RAqkmNIjsiUoM+ydmaz9B4Qjx6AP3meKBYa2u+lDh0JJt569GG+7xWEYNiUYoueNvi5/wk1E
mQ6w9lTxI3I5HxwtdZZCusD+DLCXeP/px/yjYerepBvilrW7+99BXEof7PGenyQJFlVvwMrJJn7b
7GYCLO54OehjgDyACNA32MG6NajtZ6tO2bIFHllTbNNc7qlCW881disEnyH+ajOKOzYS+qzsgxaS
sYSpDXwKaU1y8mORR0gFHXhTQTZuMWrtjQXb5xLq4Mmr4Zc5ZFNlgLCzGoKTX4vPHRgAYg/PlM+F
8uu5+BhH4oIoZ/fGLChQ6ugDWZiTvWSY6b456Vbadqax2dpgYncaozq25red9dphOYD252iOaj9T
uv9tNUi1oIbcE9xYP95q7KWDnRwwrpMO0WAHWR9bpw+QfhfkRE0VnlWUNPn+EuiqIXtzk0lBI3Dh
z7uDwe3Y1En1su9r0SFmjTUS9O9cnwT2BOgGZ8m70PtIN7RL+LTzz0ZAT09q81UTGGcSuxfh99hb
AG3I4CGvWk8kAgyMTEuAtDlaCJnVrvy69ZFEx4vmb8Hbkg7Ixy5hthIEiTEs9mIFSag75wlytPTT
XlH7bNQf0ZHZRMfkOX81aRZ4BdyzIQvD7sahIJuQ9+Uu8ztoTN2Cj+z30jcPtnIyHUo01LZl3zZI
FXOMHdgqb44LGaZCRpS5SmWeeZcLArgxhI7IFhL4tF8X+3eY6z5nTDaX3rYAmjrkJzPkWK7VqEvI
4gecLho9mOl/Y/GobPQSo3VOoOW62GFpjCCTCm22HNVGh0gFut2aFXbnC8hEsHdswoGN8x8HhgfB
Nia5t2IiYZ9ARyHuVvF5cVPoKejAAhu4Dee1AEvWIgPSGdAY66+obY92uO9zYtc2eLqlLXc/JHKQ
+u9jWEoowfYy06EJUP7wVyIQgVjYrQ0ozZOEVxd4mrmSJCqsBr5vWZA0YYk+6nHfqsC1oXi6QeUV
IcJSDDXkfv9QP0aAAzJvxnrmH0ZT32ztFcTwQ4faPGrVVfnUjKD44tdNTgMw7tddTNh1DDJtNUgg
73nfHGPsN9C23QTaE3mgtcM0mqQUPbQfX2gvnnyKkWOw2GBD0bqcXkyApbvrkMxiyYK4xucWYAOk
jiB6KsPwmcIBzzgxJz1jDHCOhd1JV7cU3Wmx27ywWDyQJcAeJNH2I1F/9pR6JTvgJSmu+QKtJkGT
Gg7NjSKpmyQrlgKDXFeqPJlbMGBGRwQZfsj7FTeRqCBDUsxDfiWxXDczTIULdRf4aLyw7rsTQ31c
7VKnhrcZU7JVVpiAHuMOJ4nOKE4B/QEe/twb6NlMz76/vK1KB7mH96fr+ua474RWwS4hcG3V4hda
aYr2HPCtQoMRR92fbhDnrXdQAkYmC2KL+lqhHnTZ961hPzyKKcJzsP2CMg7mOiBbXgw4gyCk08hD
MADkUn10bSpnA1IXPDFLfPRqfZSjZ+DXNI9BAgZrNODgmIWnhhrFe4i7EuLsYcXSUm9RkPUG6puE
Slo4aVXsyMUcJeg8w/oWoUjJJbbuzSrzJ0ZhCzYHqRcec44dulAnOYZ9YxJpjHDELkBjjOPpNixw
hwLs6qLDDg/RCCzdVqM9nSpMSkHff9Ohv1MMk7v+aOcpXxqccjx++B4M2RBIbm5XcuuJ7TvvNBEM
EBnioCQgnyRwDruAgrdaoip53zdXaTr5QMT6bNdNCQYdwv1yxQ5ViJHbFr6FOxS7uM2nuv8llvd9
Ct3nM95+NBGaAn8ASxm892lzrBroA9H/sHdey21kW7b9oqxIbyI67gOAhCdI0EgiXzIoicqd3u20
X99jQ6pT5vQ53X2fO6JCIYpkMQmkWWuuOccapmY1te2dx+x1S5v/pgknNIr6KpqPwe/f64a5up/y
nuUmJVuCq249eQQwrezc2cqcxI3mhgqhGK9X0PzQX99Ud1fGwd5PxtWAUccqXUSeeNcsZ3MQCg/Q
odfgX97adXDStGhXGNnXG5Sj0LjDFUqaJkOwapXpI47850BSgUUWFZjP7VypXx5QgJunY1zEcfST
LzgOEfem1U3mrBn1rMkT7oLBS/Y3MNTN6TU2KyvmOXAzDqjhX+ZiovXj7APLE5VR1Ecru8k+bmAh
1nYyXqqsDU/gz31qf6Rd/qIARuqxqVcpIY2q/e5X3R0myu+3cR1uv93c1Z8XnzoI6k4N20VxG5DP
lGdokLgtOya7Ql18rayeiWgebgNgw2Nih0CzsoPgARbgfYTdLySUwa02xvMuoyfVPk0T5T0YR/yp
Km42eIpgRXVYKItfbxd3bhaY66XUPm7isOmqOPE0IE/1ayYkGFkd3nejwwlftj4eawXXGWJ8Mszn
CBX12wHz2/p2kjIYHdbO4K6LzqjUIP6xF7hn1avPyY2vhwFkIeszMuFZeZVIL+xvtd+td6u0S1JE
4eIz08zdxCEz4pH/ajE+Ysy2ADRh0U12k53tZOp+NkxuybhNvwplqRVGGwadyYiUOsRq/UefnvaY
DPVnafjNhvHOOnDlBa8ZRniFElNd2qSQSOT97JWdvCqn9FDkoAM0xE8lr1fdc2fjub61N1KRxm5j
1L43vzt2WW5653vuTCQKFU5CdTZKHU14AsJrNdbW5BFLpGXL+bSn4rPKCmJjDUkH/37u9TtRLVgF
LPoz22mO0Dq5jZbeu7og0gJrmkmuRlXRNwNc1lFpeUvy2tynLQ1FoX5RoSoA2d9re7ctyjCafCgh
Rne98buyhcd14m/xzft0gCbsPsatoYs1vKsswbUcadtyJjhtMrJa1z3BTdN9Vur4UnnfS619V0Qr
1TMy+Hgh07Jv8uZBMUWqxDkviB6IyNSMk830NHgCW/qFFCE5TO7k3O64rzwUi/58Yx/m6vAD7Tzp
mh42GRniTtHoIIkUu8jCptudEDHfbyqLMXHnEN1CI9q+VOj8BE8TbICJtVEv4bxkNYc8PPrKzFNV
kcUABRMMrZaVl59y/TZVv1koVeN5u3IXRddTPdhNe0KjOFpUL7ldfLOUfqpeZb9e7oraP3o147rF
/VaMDTEZLLp68WNWtDjP/m4m01W9PazfzbaC8Sa3e4YBLuch74aGyMTMpvGoD3lP7eaRCB8PdMZ4
6tMmJdpESmPVqMpKvcy3iljJ6bf+evK46G+0IvXVM3Q43OKUzLcOUIJXIHmcnWZ1o1BPcDJHmYS8
108pJok6BcqmqdwmyralhU5BP0zX8EYu+dXpuPFqrUvBDaeGV2JRpbav5HtYl/fuRF5NuTyXHsd1
2/iPtyfJgMsH3JFOKc98P62pRDhFX12AhcVSHO0ohtnGLaq/y8r+Vd1rbs9+J1ouFsajEJ+oPW8V
iq3HjrMy4+RHBAdj5ejJyahhGyZl/UVWT7PlPN8IUqroda3lLS+DEwk8hR+0ktUSx5/lRe/Ea61Z
3+urvc3sytm0NW+oqipuDxvNJw06z1sskX6kSlWlXpiXDljCyh6GQ1qOB2JS91j0P3VjMK1I1z+X
46MomCQTiXhuTNNikJhy68rebvWtVtrauohWSee8VG0z/lTjDAMxwHFINpqx9dMF+Ysh/PBnEu63
qp5bstPyJxj3Hx/+P6wf/Pcf6nv++Mf/+MtHLCxuq676If/tV+0+KoUD7v7+RX/5P/PTfx3dBorw
Xz4I/440/hfQ4sePrs/lv/jk/4xo7Ptq09E/DFfqUP4CNN585O/j+x/byhQl+Of3/JlnzJ5Yw3Ud
XeGMsY/+zjNm17IPl9hXxGI+AY72D54xDjrT8QILOLxuKc/p7zxjn6UyhuFwy3VM3zJ163/DM7a9
fwYaO65h+LZu+IHaev83XG+WDiI1FpKWQ1a5G3+oj4sxNFsfXwRhTR73yioRK9OExdMcwIo2uOGo
TBUGFfSmaFSn0jUpzk98d/jWV4RuHFAxfbWZM685gWrIV1vdEzKsOxmfhlKEuo/hqFYerbEy5akr
SK1k4tx3lbbVsIm50CKkI931bZyf+HG8tjSpb4xGvOuMB3ad515GZy4OSW2uE5ewaOZuSqHbaGd+
HCZz9ZGRY9/ZHQEJn19xncFMGMruiz05l6rm10IYavv8zdYY5UZ2v5umRm5mZk+QmbxPM9A5hLHo
AmUPpBu8gbCluA+jVkBqiPQMj8cuKuiHqjQ/6THKIzdzidNfLCd3jnflYu9qL2nuWoPp2+wrRA6B
/15fcLPJZmt32YMZx2+AUpnJJH2FZnyO0qI9wmbB3zA/91WEl8sDJcvElFLPZ2Rqp54HSK9NufXo
rwsjJVjAAXqO8zSOZh1SgGT4DbzXpKaRvrNatwaB1ImwtY2PpfTGderVFyM3jXUwB+tp7rvNTV5u
u+QNYxbqH4pbRq6rIg+7nhMpQ3cMi0DW26IAU+bKLefQj2ysqrXFnYyIsHyq49pauQbv/VY35acC
JWezTHhTnSU+CddFOIq/OxqsqzIiZGMI89oO5tXJ+g59n8nK2IsBjGi12t6LzLy02cigE0DkbKeU
KMdl0EnMGVVx1ycpkzRX8RnECkel8oDNJ3pJzPlp893AcLJymtnbZK5LuZoi/vCDXIs7buLJO1k1
ML9M81rijJ2ZMEQ8IUBdlCsxlU8DLqM17Zm/bqVc002mqzwrgazE3SHz46vpF+dqLmB0fW3r4qFu
siPjaxUEiPCJpLwp2Ry/BW50gCl4qTUQB9kht6wrwKa3xlFYzqp66rMihBGXf8qGaD2tlkJO69oS
YgMHoUVa1fa9GqYDOgDHcY+h9n6yGN96qYvgwm8+AHVzHUkmGa5IXRjGthjMaqU1tCy9HvfrOUc4
01TjYa7bvqrXg4xJG3ONQ4CZsO2M9tZtvH1ftzjVtXE6DPSqcUF6yyA2urNKCG1e05ZImvMhSeNn
jBsEBSVMDaZAP1L/MZDi1I0E1ivoD5GtYUeKtFVPP3k3+0992433FH3nQnd39PFPrjbLR5DGW/iW
0OZa8cmqAQuMCTPTTVQU5SEfnX3E5GLlOxIbphvs0/lpni0w05NBQjJDeRN3Xu628EuIPk4EqWSu
gCdBTRNSpGc3yrwwtjIKJhB1HH8TbNzOXnUZt5oM2/Gh/trmTvTgXKxcyGNgaSC/MrGt1b1NS4jZ
VhGiPlmWeZwwSOvDYwHjeaPg0QOTJmoYjHTy2JUWqk/bQv6t6o2tKQOx21ybOZ/O1gKxzJQBQU05
x6Gwyhaxs7aZ/cXM/vADLkP+6DcBqYtEX+vZ3G0jBdH0esRoZmz3wbAE24hAVENzFSXiqRLNEuai
fOqkgMghix+5cv9I5QOaMQR5yVEr8AeNTxFmIUDiqHH2ytAA6hoPnoJIBPN4GearidVI/vQcIYWD
kNz42JFS5UsqTOfTYpZPiXIsDcq75CgXk6v8THg+jUOJxQk1LN7GyvWUK/9TrZxQxAy/WcoblSiX
lKn8UgDo6R6njYhmCI/Tp1Q5q1zlsRowWyHfyv2M/cpTPqxAObIq5c1KlUvLVH6tGuOWV3xqlY/L
VI4uXXm7KuXyKpTfa8H4ZSsHWHbzgilXmIM9jNCVOOQYxqpsdHa9P07cdLiPzspXFiiHWam8ZgWm
M1O5z2plieuUby5R3rQYk5pW4lYrlW8NL6C2FsrLJpSrLVP+Ns3F6VZieZPK+6a11Z2l3HC+8sXx
UuAGwiknlGfOwzwXKBedpfx0s3LWse3yrkp1influhPKf5dInHi3o2jVodz+1iw/hPLt3T4oJF4+
TrSfR1kqn1+mHH8dpnXlABxuZsCff1UOQV9+cpRjMMY6WCkPodaL/axcha1tXicLuFaOgqEciK5y
IN7+VipXoq38iTJ19E1F4J6QLZ425WI00y8kMHRO9HyXNyr+Zdr1Sp/th1h5IGfMkLlyRcbKHwm6
g0bTm3Yj1slGeShvZdX/FaD/5R7IP1ZqkLvBr/+vC9B1VZYf32TyrZe/7zpRNejPb/u9BjUoNANd
pXkstYZQlZO/16AWmzMoMXX2RtjGz21rv4pQ2/xNd1Tyx/1ja/GvIpQtYBSLVK6sCCdK4QfG/6YI
9b2/L17wPYtFljq5EcNzdPa7/i2hYM5ugOIFpijX90LSvUHYP9t40UCWl1g+pfwitR9Zaz36Os/R
ulpkWPYTMaGUlrH06Q0TrfO55svPdQXuSfrP/uBnx7iso9PQ/Jj6HNKNkilgDCYVV4KeHHKdrtRL
gbjN0Hhx5VMIeAqsgeyyK1kGASWJiWG5vAAXhndkLBdDaNcaRAKPbO+9m7IXj9x4biAa6/F4RzFZ
rGD8hE40yo2pGOUNgc4Y1wcehuJMexpZxjt3kJr4LNGo6YWnXro2E/sazI9DHjwrMpS2lM8tlHzR
uhfXSb/2Y8AzUdyNbXSeZHmkULhkBtp4LYsFcx+RiXpovyyifhZR9Tjg14Bwwsh5Cjtd9pi3vE+2
JR56L/sxtBy869Rf4D//IH/NeLTiZfZcyqTaObWOcTaVBySLOebYa7/YVVgnYmsV5i6KujAdy4sM
2pBs9s537MsQpF/yIdrFhsJpgJnbxOV3i9wHrO5DwroUkCUV7iS+JY0cwLJBFMaSDCUP39ByMVvg
n6B55121s72Pgyuj8V3rDceQg2ZEqsv3OhD92ByZ5LIFosZRbk8ucQH5jUx8SuFI6ZOnmI7H4pSU
BQJNhMHFvZ0pWke5tLwZoMFSu623mcgJ1E7xwQXluh4y+7p4+cLbaeK89g+pjYRxe7ejDnZz/RnN
nTFmbsmwmfzPuIFnHJwkV+Iqv3YxyaAGXbFIaULAbWU1Xj1nbMgpTytUpYIOfbz04MAwUZfM/luW
QCg1A7DyS9bR60ceJgGeTz86awnCPEWPSeJLwn4E2O3xjhGLs+o9ILWy8j630gf6lsffohyhV4lf
PDdLRvZ3sVUxEpzQ8gCudzrOKlGQ+LUlc0fDmx+0wfhmtt+MLNEeTThPhNDJ+/c1lnWBx8TFUBQd
cbBn29ZDYw4mVOiWHTUdxzo63gGC6EEMlFXqYomCAMCPGMKlMeB4QfDwBnqz2boWmDLxggbPzRR/
RpS8ZAnvL4pRoTtXEN6gsIz4CtqRFQ9zlGPpw9bblPya9TZmasa+i3o6mPm3idq4BjCycUuTalOy
Z+JRH3vJqMm7mFUxrtVWgj4PPiIZkvx4rE0rxJ63y239hxu51NUKNBM3FOBi4onpOJdpRnEOMmtl
mrwqrVl9dsY9A7BVZGdcCfpnA3wp5+hEvkIjW9BCxOEU8QZK6KLgvYrLlvDMGH8xCDdvZOUOnKaK
OtS1X8bUNVbaoYihP+OtZTbMRQencdcoopHF6ZBYz15AjzDUYIuN5bhkXxlBs+qiWJsNr3XPUehG
/MNuVeSIGXgCbXbaGpnx4AuaTkIXdKxDPa0EtCi620NjT4QTiugkLSCEueDzrp9+tQBJoLyhCo5N
9KVsxcxgzsOd7j2braWx5qAP+QzlfYBCn4BT2uQu91OrjBKGakwVnDEPA6/74mX8XNejZ+JeuxPd
fPa5e2ZUQuuxfihr7kDEXqETFiMYkqwgAJTYJEyaQ1FzYym9IljTVeQm8Ys6blC9KAtqrGlqyPuI
95oxT9z0ZGfTGkjaiNmmpfUJTHXN9nWzgpN9QZas11XbvptV8MOc8oypTL7pVGKEnCcrOupox3T1
5HfAYWRsPUADO7YCB7PV8AsF4lOHPBFmHrgqTA7nZMQJV/ZVt2m6Xij0y7ZNE1oQPbuzeCEYL/p3
cXTS6QZXQWI9aTZkSamxMGdBjGcchAc3wwdT4J3Uymo7COcyaryDg82ejTLG5DEwFl2J2X/Re/i0
vkFnRT72Ti+QCZgjM38oaLwDr+L2VowO20D6kHEyCIMItXvKhpC9TTqzWp/8jR08kDfd2ta9VvBW
aFF5NuvoW2Z669hgdCzq9Htf5k8Wg0o8A19GiWy+KJtbRYe3a+b6aw2/GGa6w/oBzG54VLn0cp8x
pImwYnO6qHtJ3JnXuYWpEQcSGoF40tv++9RPL60LvsyX6C+WGz942ffbWT4Fe5kJgRdZAQd3oz0K
zgZ6qdqr7hMr2cLH5XZb2u2hsegfbw8sFKVkvWgcaAVuDvc07XOklvKkTvLVGur7aZbvXl/+EEjE
6dK/Vg2ngWHk33WNa7GwJKkAs9hhVnDCZLAPUccQ3g9IAOW6gAsQNCcQsTtncnYNd/s56g+I84zb
TPeyjN7dOGJPS+l34auY60ZEIdzskOKI59Sif+AR++TDsSQ5N18Xq5iJYTSvSb94q5vIoRnYs6wJ
o6znKhFmaFseTvlFQ81lUIUMTadI3DH73Nb60VjKVUKYgf03nPb6B57aFA14epMRBqDMpmR243fb
Zmg71GdnfBWShTC3qEBESGLVTlJfjy43myBzsdbx3Z6UJUn4ch/TQG7wRa+1POYmFdMlQ9Et4Xxq
z92wcKvw8bdEvXkdMFk2/TTBSOEG6U6uWA0dT2Ld0lnnNJzwgYAPSAlRDPwSN90/FWO8m2Fs5caF
IIdaXyC3BbGA1e1xyMUDjYuKI1fVV5pAZteAXCXcELVYe15m+WXKFtSRqrfhy3KzdeyrThQ8MXSx
DXqelMK6cyTKVZZSNkB1fdJGfhcR3Fkqd5lVub4RDbP2zsBhpYmLKl3Q+jCfdNrKM40LG2K+3M6c
wEKK8klg+Np8hHzrht7EWqSeR9zWLl2V1WJRFMt7wFRGn5O02OeMtFbxJfCsjBPJZkHa5MnNBFHS
BHC6kanH+w+6PDVqEVYSxFdSfvij0RwTx623jR69y95xwmEQoegjZJ1V1XifcExVYaZRZjGAcQA0
eBUkD7ce0q007Ede8nJvuq48SXP69UczV/LUjgMG07ktKZlCdxqCo2V0O1/Wxp4K/FU0Lk8JbE9d
B/GI4ng8tm1ghGOVf851Gm2tU/+3R0d477Gn5M66Zp4WtYgCcaeSQ7ePdaDeOAlQkcx6iaBm5fdp
aoOcsfQn3++7Y43acjTKojtWHlHVOA2T3sCVZrf90en1/lgnaX+8fXj7o1efiLaIY2SG7a+3NJGn
ET1yG6i07jwuyiUgTlnB0isANdusc5Fd/DZAMzTIDluM1YhhbjW5df3R3C8eAJrOvhiFMHZYlZ2V
yCIM7DCYjHWa9cGuMMtdZ0sGRqU6lluqaSryFwcczxYbMp9oMk45SUCByjuWx0Ua8XHuyQjAik+N
OOZKihYM2MixfZudBGtNMqmHpRnDG5qN+Eye6Vz3ol+3ORBv1iPE50jmZw2L0s7CvHb0AdAcA/CF
wrWnvcskrC3Lp8j5cKcyeuoW1JwuGL5VVTucBS7t83Il4nSpG4s1HgpUzU95ccVb7ccu2RBnBbQ+
P+QyzcOm5YTxO306Suafxvr218wzKXFcAtPqEwkb3qj4vQXPTPqUFu54TI12Ot7+loMNLL0YL75X
n9Iq6beT6b3i1ek3DScrGSb3C1HqbvtHGNFlZlH8KZxoTjFj2FJ8v+Ud9WTysAKqJp9lWWBwvIza
MeLn3PjYhhaxwy0XwYkYfbKhzCEkNPnLrirMc1MN2qlNoeqoKMftI3NMaKeCmJ0NE5MGoA85kAf1
B2CsX38bMPFYSQQ4spJeSKOCjxop5ISoZoTmWGPk99zhVOiABKAvTgQZyb26kBhX5P2AMrXxhcmu
c2Le4ZyaonR//o1tcd7Glhr7YtS/3b6kb6Jj2S1HcD92ePsXS32TWxLj8VrFf+n0O8Ny7qIxHT7Y
p3WqJ719zdqo3PhMaC5jFBV0NP1wGpsR7VPTzjBz195ij0+J7LSLLJCURoWGs8b81Hi9AUi4DDZm
5eIgUR86i7hYBYNRb6Q2q0fdfM6T1Dh3C3rSOLBOacbCss0VYFQm1vhWL/HOw1x7xT6Yrdtsei16
BLO6BxuVlxQIWelQnrtibfW82oJh4p/0hV+TwL/swFTd+J93YNKt2ywktlxYAqxks1AT/swFyQPN
xJHS9nuJcZR9e1iWxA+iGcDFMAX3LVWNpdOWkOXDvMDT6//n59uGr5MY0j1L/5taAE4KHrus+33n
TS8OruHWo5ikEQQ9/J1i3+yI2fWuOEbG8t/AYBQq4Z9+dbzpLk7FADfJ3340xT+ks6Xs9/lMn6ga
xq7HQJLPBibvmUy2vtdFF/+Eivyf9vXfaF+mYSh+yr8Wvxg3iyR+/8eC4ds62Z/f9Ev68s3fbMMM
PMNWchX9BdPcX9JXoP9m6z40NThvru7YLiiX36Uv/zduD1C/XIAZuuUYHMXv0pfxmxswyf0llykt
6/cB869r59/uk1U/5M9nFCNcw7JsRDbbx8yl3+hDf4LsNJj7ZZN3xkmLjCfZNtVdtAzOsbIcTMzB
18mY2iPIBLHxcp5TlamwNc0sTsFiXG4f9UblH4s8uM6Ayq4gp7801TKebh85ZHpWmiGKLWykbzbc
LdgS10rT7LMoWyy+Rg1kmr7vaI5u2M+iOMUZD94OMDj+tx78nVMYe6spm8dpGl55+Lg8XYbHjozv
vdmW1kuUUmtqk94dTc+fDkgw97zWD51kA0vpucnWdaMKe43eCuatqllNp70jzO7eNqXL5gGe6nF8
NZx+YPpa4rwA3o7JcRTvRL73xTSMW0ugL8yTUT5h5xSE93xSfyriI0UUkfOzEHH0nioYVPkQmdpT
kTrvltPp12mwGU44GgfdfHOreHzyCnvcLVCUNimbGtTmlLdY1+s1jGcFs3SGlV2w0tE2idWbQsOb
zSaeOdWHpyKu2TfkB2eAyoKnXlZA08YHy9tHfNGyvIs/A703og5XsZGKs28P98oa2UI3PRhSGy6g
vZg3xeXHbPTEm8YuePIXouAmSJYBzx3TqlS/r8zI3dxyJMmQZWGcdMPZle6TS7xjZ4IAXNeuUd6X
FQgkSAxIgvO+6hJ25nTTsVSm5t6Bp1Tx5RcC3YMWtw8JAYrFQJcImM5vTIqvNb/dQacIeQC2HZ2E
E1/9kR648ECWRaRVSODuZteUF3ZkTaFG7bLRRse5Bjm1vpOmd0Jqb/m8pKGUtF1s9cMb13yKC1md
jAGLr9Drx7EJRsJqRCJmutnThAl+bU6eeWAk3O190wDsz2MMOpTxgB42rsGNkslnXQfz2fveqMfj
n24Qv67Avzy9rL9fcDbXmc8tgV0IjoMg/tenl9/1Y05x3J5GVq2G8FBc9NHhbEngPTh17zq9FwfH
Sp4k2wYORL5fbZDtG0EUjlQqJsB/fzwmPrV/OiLcF4ZnOw4Q+IA7wV+PSEtyq9b6Kj4FqC+HPCtg
OjqMj5lvPjIttg/6wG62rmGVmt+7b4Wha9dIabXw1ZrAaj8TvHLXUWOEMi/8hyYPFmhJUfxGT352
qWXwW42vHu8bYUHGucG3OnBmRpfBfLotimJEd1M2WFib+lGYKs1RDhqDY76jqsSdm8PGrchV0PfM
m5ieBpGAHH0MA45sn9Pjh1aKpNMv997MLoO+2Nfz7B0oO1mCVt8bue1CgrASdGPWIadtPF1s/SBZ
GvlVGxYSMJHm7Vx2jLT2kj7HPTsEDeGdvAioKZK/xOVvWAfbcO8yzYjvXAPvLioISbca2GvRlk/m
rOG2judHhMtQeakyM7XPrKI8uqZmPyxttBMRSoyTjj5w4oE+rzaf9TW5txJfxaQfjHh8nGozpclS
6mgK69MW08HQPLK844+CNWo7eLAvRutycSekJWGJDpsuEBcA5lzGnl6d4phZdJoGoVW8FoXEizKW
8DzzQG5kYbwHfgcLpFzcXdb3nz3glRucadkhRTSuiyA/kOlU0q+M10IKSJPdAgK6OMGYRbmLK4BF
mTVcS8jQnVkeOKRqT9KjDf2MDTJpB828GafztJCrJqmMGtMjsKWesTKN4TvBRXi1aaWxZHpZG0Zs
h2bhzWtiBCDV0uo0QPTx6bFPIvM33eAQXsZEse5l++r5hr4D/IZNOnbdnS16Vu/KhYWPGhHpuud/
mqprpHW0/aJjqumi+TOkJmaOMx3wYGvJSs5BdWrsoNhMnQmNmDotD+oglDg5SLbZ9slc5md+p/vF
i55sF89OaifDHXlZmMXsJcwJ415ucUHl0GR0pu+lwLWRBjYrQG54VfPT0MzsNOTqwEUTeVuvxYtM
Z7VGQJSsD9FR5Kzg7ETeFW5wtk1HOjM/Zwt1EwX+mQz6fWsE2kr6L43DOZAHM12ZFb07ARbfOIjJ
Dhpix14O5ch40notgnvhNXe2MjoWQfZIvyNcWUGmrIJdMNHplFYL8Z8iFYswroka9640pkefUIvH
xnZSiMROZ3ru0p7Kg6bgWVPtPKE02ffYmGtjsQ6dZX7TGpMdSAvuhyxhMabtfcKDWqw0bBstlWnY
pFV1nttNjXkHX/T0wNLdbj2zvbNOW20TmXoQRiwpxe9prQeXVRw8itksmRI589gxuermAYkW5ayS
BkzUruhZWpyUO9ukFiDMBg2A1E9Rks4GN7FpptZ5AgPFdhCtYwCTX6lJurA0dHuDpTsG9DgFod9V
L/Ewf7Xrvt3bVvyQtgEbSxucs4BBH6ekVHvM8rdAQwm73Xkgab+x6IWYv9DMteO0n4YyeOmI07D1
dyl2U0m0elSvQ9U6Jz3V6AMrmG35AvmV3WT9lzYY4LIbD1JnW4dmYHiO+5glvhZ7MnFbh6lr7vtR
T86VAA4gchYfEDn7RiCbVZ/fisWsqBmKTY+50naMH2NScC4iWTqd+M4OJCDh6mIso+hBuO2eLRQY
5AaVO03E+naPqzNSWy3QglXnWed6GuRplsk+nxqsmwamantswW6M6Z6gAYa3ZNfq8q0uqmbT+izp
XhS1GODULpsZbQWK8JuqK9e05+PMgowQvTxeRWO5dYpHJ7I8GPwwhhf8bXIsPbJKfHFh0SXPorp4
XnvEftfs285r90PbX2CJ1FfAiuvYXtpzPZNnwbTShDw4XMJh8oM0Uncp+h4wdc+qcyAVUWv4D4Ee
Bw++P0P4jUcCdiN2+sHqzzMiA8eGjFrgMGjcN2KDbFMAfvHoztrJrufulMeUsFUiDjKo57VXYAYj
70TS2Q2eo9xy92VdbK188VAPANEkJpQTLd2UcWnewWbAzbMIbTMKDVnJTw+Fv+inEsPHdu69H6My
bAmQEBvbT3R8htYHMZF0D2eO+I1B2seFu7Z1Rr6CqiTClcuKLnY8k7Tv4+9ZkJXXJoMwC6j4lSV6
6bG1+iuEO3kquZlccA+ZGF0wCmm1NM50D4ccN+FB4uswOhmE5HPrrTa6l6q8ACBLDx2qu1WA/s5p
kkd7hkiM2LsFWfiOJkOC2rVYU7R4iOpxcDcnOgVZ7nZnWtmRvaeSh9F9KSb2UXQmdBHYlbumx1y5
qGVqZTFXYWXUl1EXzZ0PMogk5PjeS3J8jeQiHBQPneD6zP5TCYTOCHBCMmNxeMXWOhvHt10kO7ZW
CB4QNg65xgK1rGlcjLbWOAc8TmSIUzX9wRt91tLxeiOB3z4aM61bE4Ii87AAfpA8Yp9yU+wdmHJ7
vG5Aq9n4N6ilhZxjyO0D93KDlUdMUKNrDCJHR0/z/egz7D5odezl3cpJv9d1NhYtKTzmxfHfcw+f
2DAr/MtMWzJ0kt87tl/m9q2OAon9jBtsom61fUxA3F0I7QdcSgejn79YxSLOph8NBHMMsIOmyTO9
g8Lb9DziGYuxYfhRSv8DvHJ1ykzNQDgHThBQNeWUtNQt7XeDyZTve8altoxnDgcPUJZ8TAQxHwbX
OViso2fW5hY7OHgvbCRzd4ktVe4gkruxYUfJoN72ZCTdtYzTp2zsWRW6ivVkDIkIBRfZaAfMNve2
hb6tW/VeiHmnc67amt5eSS5fCKTwMFiMb7GCJGd+gwxphhoXGRfhhgOdwlm9uHOabnOv1B55dKG3
sgqq1R90brt7e2FgVoA0W7WCzTRwFl+BTbcnXEPXRTTlY91C9/Gn3g4rhdXLazbgOMH0mOhmFxop
NwsrJ/SXaS5zoLjdmkFsvXSeyX5IQHVBJR8KclfsjAXhLSoFiFR/9KX+vcIWuTU1QQPWxvNJSHDE
Q3FKEat4+nvMg5fh0EsIeXAlIu7D/Cb7qWF6AxGP1LHrgE+8NZBt4i2PBFKTxMFnQBjggOmTtRkL
4iZjBc6wMsJ7DAs+jEQx7cUSwXnzzXg/RPI+b2Fs1KNkAUmtEho1md1idrGTFflHFLkBZO1h5EtZ
VuPGwj7gFl1WE2CmIOnr19tZWcTx/DCw1JUg+31QN/WDIHS67ian3prO9FXQITH8BK4K18DcjgGV
N+bCelt7zWeT7k6xIBiXMAiA5lUZ66F07XeOjMOTZHFianrQRxmDr2E214hKYouafPTUrR8jQBnG
aiYKVvFQBaNLG1pvxDRGPLes6lSVFsvPyprFnqJSZ/qyD7Tia8QinkvKOYqodWnZ06NnTWhllObd
4D5aWpKGvpafYi34NvWmfgTL/2En1VdaXJtJGjZRQgXsEvD9MMXwSr4uhf+Yje42IK/0NmJeyeFQ
MpTTAWxMXMr8u7trJRwvN+oNAk1qp4TTB2FsHqxhMM5Db341Zqqc2A7W1kxeqK8BUQJAYl9ZElgb
L4nYECFstaOA2srxCahWQB0YOZmI5IRtI5twiT2Sz+m6ITo7bypFehn/k7Iz3W0bWbv1FRFgsVgk
669EzZItD5n8h0h3Es7zzKv/HrqBc/bn7NPBwQYMd3Z3LEtk8R3WelYhniWDCANXFXbHItwTeH/K
VFl+VmU8bYOC9IulceXjNL1ZXbaTTyXWyeMMSOlQTtYDSyRFNvsRbkuD2iev9ywSiPoYA3n+2xWT
+UAAExsJXSM2dzjbrZ5dAv5T4h3Db3XuQUzqrJfOI2i6r1e/5uheJW/WjgbfAp4WQj5IioZ9byLY
ZNi/+FQIFq5S4eer7SlsTvYCXQDsOjKFti1PKsqf+jr5HMSlg4m5g/TorHeBdhaGDBwAOq//CuCv
XVWPzbe13YtIk/mhO7KD9m7ZiIkawIE8mmzAyCiwbiXZehde2PeAPNYnFbBN7RfiuhCBmjeTmpu0
TWrr0L53JaiJuG2inaq5vWUe25+pcl8IcB1cqzlNRfdADZBePTIT+RcfZyHJ6FPpfDcZ5AgXDEQV
M2aKCjY4XJv0/xmZa011GRWsKDQVF1Xb6iZSRczhWs0VFqqJKAlvWeCae+XQOSC17DYdtfsuNyWM
h7nVVzPFVp144vL+hVC5BhzcYxAJk6gaa9n1bKA8tzSPJG06B+CVP1KLO2kc+BEWtRXoR+N5RARw
GZsWit46doM3zuALaw+1AsMb3bgEazbiZJTzcGlK2yMrPS05p5zoEk9JfHn/rha5HxAqzUaoI1Om
JP4i8sqacFAuLCnEYxybyTPzyeJR9TkdGgcByWUk9Fj8me9O/XcZJOmdeyW9T2bUgPCieaysdO+G
VvVYp2NwDQgSsTaDmKhFIbNeKPXTS8EGAmwFaXLCZKGHokIDx+wQwQH3/RviBlpNo8ifGYCKo5h7
tiedEaKR2sZ17rIaDb4FfUfUW7TeWQXBXnZPECYe7ng3sFjZ2o1lvI5p8YVKtz8w32fXkdenkkty
m8Gb3dVVPD+KfGkIumGtP8Cvu6TMHkKsi88kSM1bnLUSyU6DelyLi0dCyiNrXv1iTPJhmJDUEHgR
HuI+jF9DSOrnouO1GLEZvXJKL9e5DH8Q8xG7L2btui9RzSrZEIVzimZFZonbWQce48lTSXhQDBf0
YpYZnUrD2TgnPmPd+q1cZLSm/qGVc4byYMS5de+94GWgY99LpaFXRr1BJkRpnPC8n95/aZgE+xIx
IEY36yYJa7u9XyudEISo5U8jtfC9qrKFZRdDyApf6mVhlOHbgfUjcAYSSYSXweEcHhesH0RHw4pl
WLKkLFiTqdnEgC6pl93EZxhIGcyWKao/LW6zXBumAbfGcJ4DlyqtVuTFlYaJd0zb1/rWdT+TJQLA
NnIs4V7rGO5ZPHibPDk0lF4kosXupVRBg/D51Csd3vBwQp7IkSVbybRNPdTzaDqAFXlYCCoEJCcR
T2gfSz6p1mtfkflPRwhS3bFtlgeUwh1K6GC85UsfbG2rjtE6LO02I1T1Js2k8s0WD2uxjDkSzBhO
4hA8w/H2rqltN8eMA52nrYl6aBE/i1xX+AYyOJcxbVKGzuoQ4LUvEg02dOoCxq4zW6+sc8mH5YuN
O+iwjOOLGiz3MozIhwA398f3AgSm7nkJGzJq20mwM8eWviziVKIiJ2HGzHziqDkv0AHliQD2O/6s
dPE8YUkaycdFXF9+D2VbUj1U4c7iCUXOkweVIzy2DD029iC9k6GY/ZjJRCbtMsRocEgOCpKHvk3b
z5pos6Yybz0pn5+K/GY5mFiUSNg/FkLclBHvTXg1Rx4ZFqGpnKB12np3QDoJ9a731Lsaabq7pFe9
YMj3YnlBsvLYRKq8THX7VVZYVz09kp0GYyGYQvuk7OVsq/I1yCFvrI1k2eb0jX3+tfMY6LQtza2R
l8gou4LMB379dg2zLp3ye9wuP8vIa/a6/WJgqlzY7p2kjG9BaBIb6FHu5Nm0bJPEWQ5LCWxkzhCQ
L+UZmrve8SETCzwNp4ooxWtpDE/kxsU3FRZfo9gYqTw1qYW0eDmakrWUnopB8R7Djmaq0TiBD3dn
OReXVo3MFNA5JnZtMW8KuGjzFX1iM87uWdWsysAWrojF7WXjF7NjUEYuvMUDfZyFuiGjA8yMXU+l
/Gk13SAmiDZOKU0gksgm26pomdCQKf7++VO6zX5ggGh0UHMaQ1ccPAuPhZehyxD4SeZEfiZ7s3uc
8+xhQN911QQQ4dC2rkvGegE/q72rslbe5sLbQ8QkHU8XNk0Fg8wmJbSwFW11BXKwTXlWPkbzbkyx
ifM+whhrzOneFtzoRlMdgsbpfPzKv0bLqW8tJ1Pbe6D8mXQehtAI/cgc1Tmfip3t5cmRWRKQqZGD
sCHei5IAfGpTNL6hCo8ZwYCvKmBQWaEsdEbamakihjgxYI+EPbmEoUfCjhUdaBNGmFc5k7o0aY7x
zItjM9tD7Ti3QcG7EDLFpNKJzzspCCMYB/nVS83lAZ/CM+TPhnle+FlFuPczrPcbuVrmuhKUjd0G
P3AQ+vTDPLOQtx3BLQdbjSiWtETGXES+ZhA2UNQcGFnQZDAZ/uUWoibKNjReyCdhzz/rf4YppO98
Ze3xXK0COIwywzEnRQxLHMI9p0jO+WcnYhqOUG7cyIbSynbKH7KJz/NsDXCt6C4KA0CUqjtYMFF1
1ItJN+AWyGbCIKHEEveZqBDfyT3K/9g+ZBMJQa7D2Maxme8wf+93eQ2tv6/GYmc4b+mIU6LFTgG3
yS2e4FdggVFnKi97D4x4gJyIFvV9FJQIu0BXCTir/B51w/imO/VacnIsxDc9JcENV3fxhPDXX4WP
Gwk8lTZTVN88a7QZZRYj4ZYi9ocB3VZsvaL/0afQ7uLL1KOHDEYCRblOv06Ms2KmoO+Te0TDPAfq
+kF28XOLB8rXS34vO9pcXVokgceB/gwvEUvdQu8QVBygzWhcUHAtKAtpTXvJGY7pxATpuuDYz8gJ
GNl/4WxO4tbBrJisEakTE++lWhBf6Pg42BJy9kDhx/HFjMuJXiCQAoGqSYQMA/hFjuyjl3aGWzGO
wDqVqCBErl9U7N4yM+wO70VLZE1PADiNvc6QrVhcOp0gx4GpUZfvQ9EmvG6vviRVvFtnAsgJtJOe
0ITsDG3lV71+KRzjs1OSaN41ESE4ejQfylrviROtj10nnlKBwbCVvzyjk8R9DW8ybDymGTbdU+0u
u7FD0p21oXthTHoPRrs4TwDBr61FXsNcheclcd5MI6wPZVklTA+m4Kkd4y88//8q606/YPlGitzV
yEuoKI/IzVCBRlP26mDYNLoEVHtSrOMjbR0q9qagDXmhjTvIL9HS/Z2S6LmhKhJnK3FCZMf5dJjS
fgTOWZBt2YMO7UTLc9zJd3ZDPHwy4dNezPxcY0g8dUYMBnfq2f/iTUWBXqpPlEDHAcf6bhwGoBWZ
GdySvmE+Y8Vn/ma57bW3vLYr8zPRrA20O4DCdr17l+RvDaGUEdqL19r+0Xqm47uha96XpL7qMUZm
ZcX5PiUaZmuPTMHk0n1yVBHsZVMx7BCjvAir/GR6XM5aIptse4QS4bR8zcAc7KT6KsvU4ZE64jHE
P7sTIzbFfKZA0QO6TpaBZ5MwdGwGe8zPPiog1pFsaa+Lxnfk8FbD752+IGD+FaQL7SBTt6s3kFzF
Ufq1qKznMGF2kxZo95BrOFs+IuMQV3F7B45DiaKu3B3ilsRG7wdBByuhoKpdYkz/GYy8EBTN8xRq
mByDGe4BXYGLm2aYu0n01cDVd3CHOkRAjxC5aqVxHjIXc9l6SuqOCtMpwFpMQV19q/rMu+hgITNj
/X95ZrIXNbeMMYurY+D+KFk+bquFfsJeUeJyfuxzmrSkLw+1mu8BpthTaETWbcADnKCou3Mfxgdu
9S1rMXNre6r/FETfAax2COsD1LAeQxN6osZnhVXdbDUzp9bU8oSEIk3FIfhFlT/mKEzYtZUMwSH+
ckbU0SXso5pnfz5dJtTDpVF7T7RvDGFZAS4NCjonX+xbgf03G4OEiNIEjaXtmq4/NYDVQFixssF8
GC8JBQk+h8cxz+XVFL9gCf+z1k4TKnyd9q8B+rwXb/xiOtbd6WNWmxwjYOa8v4esY/od4wONGtm9
TE4NbSGf7sa8/Bj7onsO5Y4BvvaVXZNcu7xnISS/Jg4qv6nl98IyX53Q0XAcdLr3JzvMN7M2wEqF
c7jtJvlot/G+yyLzgK/1MVH9i21BYKD52A2rWgoTMfMm40cQtrYfofZlJUwrUSt6cqO9dfS2vJft
XhhH03Tc89Ry+0SmuNDfIFQzCD8sIaF6yCgPLnGpwfDkpkmHBAAD6TzkPwQSf3YP23WV4oiFwNnC
m3yRm2+dQWnO8t3bTsnMTR8PrA+MLGcm3lcbGpI4q96MKiY9gh353iaYrFJ644z11czT4BZFjkZh
zneEVV1TSBKnzpkIQJOZHI7oO76OofdpBMC6UXLF89RRyGqfL+/fvX8x8O+cB8s4FhMyurDIIyhf
0Y9arr5akHPRQxWMJ8R6MwKV9c/69c/GFlBQZ/OcYNuagN90VnWqW5mbFWP08P7FtGCC9Ohx/vmz
AI/7vunYkLj2lDyYoZc8UPovpzDM7+lUJA//98/fvxNm6VATNACc3L0ZI8fkGe0lZ+WUVwjRdGhE
2fMg54it3XmtIdNth43TT4bJ3PP3I5YfepzRDIT9GqUiM5bUPGttvyEm4+5B2L01zew4GOmai1CU
uDrrZic0xS+U3GVneKXYEVo4vqSMJq/4RH1h6mfHWULgV3FytDgRgo55H7P4e847uzU4BFsve4gL
JmQycN5GOi/Ma/Gn0qx+FWP8Gc3+kc7/zDy5Yykx0zzXjHK6WR4aGTN+b+yLwKVPbCz5xGV3dsuc
9fT4oyi+4Zn6jl4XgkkjjmN9sESzJkd/yYRirRa1+yZ0rnpmWExvR9Xm9KgBi/C5ZY+aKhBroSZo
e2FytoEl1roa4qeDTsPQwyZS0bZMze/FpNtN9NaLv1z2RXRS9rkcJ8j/NT4CMYT5TicpSBXwgvbg
EL/VZ6Q1JipHZ2KJzTQcbbucHvG0rAGG3xaRnWfXw54gciQVnvuUORkr3qp5wBm9p23t0ek2JrM1
O8hZR0NoD4IqolhlEh2p/ilgJA4yOIAvlPUPxpGs8eiLVJWLboX6IKFoNDqbOR6aXSigzaph+FbA
hjLnouXYJWN9ybaMjhVCW/5OM1u7wvaYGoBOi/KvbFBw2JUs/WGBN4nAFW/yjtehfClSIq7n+6T/
IiovJyQ3WgtpSJxaOGI76pSxzZ6tFfUwWnnf6smJYZ9HkyN/LCP5PKO9xsKoF125frzEPwBLO+56
XzRmRPwlyfF25f69xLUNzj/NDpE3PmdV+oDV5IndcU2gLKBEM53qvdMEF0u63AUhzZntzVvkN/Ou
rtWrx5pIux0jnkiMOMLUT53+SNGIHqYWdG3cygLxcxUTn+Ac81DOvgyKA6joDn9MW+5IMD/zb7+M
Q427gKwAK5n1pi3ahr7LfoksGO0YGs1dBTSMZzQIOdV8scr0MKkxxthR/1SuSeKhtbdSqNFjl544
4RnGR3urKPgEcKEjt62frYZA33xRe48Y14M03CftQn6IQxdtcLQSEIl8o8/8AZfg3jdMH8lNRGQK
SsRUHcKr+KdrQzxr4x6bfkuc4ZT4vW5DvwsIRwzc5mCp4rFlwCPxPbClz719l5pvLCW/8b7G1aOc
oFZEDhdVibluZ3Ys6Htjx9aaZ0zJGKWCIZCFI1W9wecTIInY9XinyO9tTyB0jvScBOWEiiUMKBI6
FwvLCDk5Rpntxzm5t87ak6ZKgKjU2meCxgPHKkfE4G3z4liUze2wLxJMRkNcsje0W7+AP+UvOcKk
jMfhGDYs6B1crxOPitCtr2ETp7saVnRqMWzCxZHXjvDR1O1i5E27xCOPzEifSi+xt4HC3bgYeufG
rHXmHh9TOIALdwrmW1rIB9ahQMTFAv/cQWw9avOvDo05CY6U9mlDylYAT8GofsxJKbd5xdB+AWgD
fuhTSYBDljNLaUSDsn5IXnqBoafZY4X4Ow8ztivzd5RN31NOtI2LsXwTIajJ2sbZj4H5Vs+MfJhg
gCKVn/uRCGL3Ne9Ft1+KfWB509GF2YHZjyhsh0GcPefbAmy0WutNe1TdCccJlFGKeNMb0wOBxw2S
l+3YRR5vT/tCQC+YwAIlJcFnZxXzoTqms6JXTjR2X5Ik/UtEY7lRHMZFM+90PEYHQtRe5+kCJ/eb
xUnkd6yj9t5kP5uM6yOP4bLt0fnG6VcyLKJdWJHLWYafe+66RFtY/ElzJ9J7ect1/tMd2grm/SUY
vFNYNd9yB7zBIgdWDcu1bCSj08hiGNFgxMg7snKN4S5asP2JEcQ3k88iD5LOx9WIaCQpr8xLf6AO
eAvLYTw5nfcLXMTPAMLPrs6M/dh45j+2e6BN4c/yv8nlfhenua7kf0K7xB1r70N4XF3mEopVBco0
xb8ze18qp+q2aEYJHRzBTFkSsBiUV9B1fbBLs4mAFuOW0uj7uBRi0B1YhDBARIeQ6ujftXPiA7zI
8uAZKYWu10Hk69r6gxLdDpbIjdglnJPWk6dmHX85OoZNHNk7RvTM8zN905IwAiZaRIoR7UC6z5bc
yMU3BHXZuAS0KLm4wjAzD9b8/IcX+CEO8f0F4rp3mFtZHIXmB2nfEJVO3+oQby1tXrgpG6qJItqn
S2wcal44KLlx2hD5gcgvI4WEkBppEbb87y/jN40xb5Nrmlj5ERt72v7wGQq7J+YM6eEZNQ1LiiXd
lgRdlbl6Kx2Kzmz9MKsIMUmZZX+QN34QzPMGeMjk+WQ8CWHKVR/UlnWo3Qp1ME6XdSXdsi5M4tjb
qRGE2rL+xiHMNhQykI7//Xe21s/+P6T6608WivOTK9cEAPVRqi+8MimhxClWUHH9iOzr3I0GEUzE
2HdhfJhHUmtEO70Wi/erdJeGeIf7/F7t5Viy16DRHLMpTOWB+Vsx4ZNf+kuWNMNNqfJ77lDEo3X4
kzxVfkAhrC9bmp7pgWqwuWQ+ylPnnJGPpjI+y75hvmIsWK4Y05QsHfxU2sNdii2bguaIQM9eZE3e
85JdEeA2KEAHKHMtvTNx5GHKzt3ocCf17XxMreap6qru0psV6b/o91xpHNgbIyJffuSj1x/GNmHh
wGpikyO4uFZYtyKsNtCm2gT1RGIdWE1DbLXE679/Ur9fnR7w0dVM4bogXj7aOcrCrk3eaefcMzcm
FoPgGFPWu3rov7aSSjBuGAALN/nSOKm5//ef/fvpxs92hdL0JMpCEvy/pbdZYI2o31vnLEyw5DCr
9og0+13lBr67jk3//af9flwRiqqFp5SjNcfWh5/mdNKqUUs659gyfo5l9amB4Pk+3U9F/muqgp//
/vOs9Xj5cA8orGimhMTgYVn4YFdJ67xm8lGqcxoELhE2YAGC5iBau8CGvA471hVBDEh7GxrPVdUU
yLwkT9vSYwi4rkfrxrVPMqye30WjeaUTor/pqsbAN0oF7pADa+lC9QgC7kwNrf9wfFi/H6Ceozi+
eMNsyXcf3rIiHoIZarJ9jhLDJW+U8X3SNnfRe+F5cjWEHGF8lSzCHM3LRVDVkxeBB6ha5Yijh0Kk
wjMYwDXK7FmzznBu5ON8tuIqfF2KT4Gq/2QR+i+Xs7Y0q13edp73H99zjcnNXMj+PjNqYMCv2HYo
D1weCsCTCEo46qvRgVF4mJuXf/+8xX8587iSV2ALZ63tfHweugxv+dm5dX4P5aqLZd4ID+XOgNVR
SLb58DLmmwC3sLGTjl3XqqklNWDaoPEb/nC1iw8+sfUog8XHMWybClrhR5/YYMaFjLQjzjDqOa9W
9dCyan7uXH/RYak+0ZVzw1EfGq5R/uHOdn+/tTUuHYWgzmVh8/uxwq7LM0ECnivT/MZMECp8JOev
yjvkMnteYlbQUsHQzAlqW5EZIVrkkCVJ5Ly5sXVcERt/NcI9Ln2pHgd5ZnK/jUVT+c2CmiF0kmEf
s7h8nGxxX9a8oyqwz6HuxSUd6uGsFGQWazAPnSocCH6s3Co0tQ9hHMJAXdoNhhG1z2uIAC30mx1M
Gu0ndv48yO7Y17q4sJRYF39qtqpNwAlGmg6qWTGHESkKFtKvljJdN4JnmSjeEjN8thav3SeaReEo
gmPYbT0uFD92w+kaJhYe/QlsbFgZVyGH+W0a5dFIUCUZefrcGBRuFLXXdhgX9mKaZWdLR5UALAQu
P3gE32QvXZje+zYSdGeF+MPl8l8e2NrECGVpHns0EO+H2X84oYqY7nEmIvscjrZ3WVJFrlX+VxK1
3tPQQdoKkWGkM5qBRNDItKrbFEnxSiC8OplLw3KZIesKmeisPgMtBo7AQ8vIsqRqTn2tcAoWxgaH
gvWHF65+v+O16XLKUh5rAuLfr8T/eOFhNiBboQY8v8tEFRqTxZh/9WGo/srz5m31pZPV4t7SZQmw
PmXspIv+3mkY+XQPgnhuYgwZclQoH65BBoRDOxL1YAMYMDPkKcUBv3GSzyHbqt3Alu9gBw2Wo4pd
Q8taS+ivMhmR1wsjty8yY5PvIFM/A067v1dWHX3/lQyFwuZg1JO1y6yYGTK75Yudy6eJaFw/a/5u
AkTP/pTFbAo5Mo81E7xmnPXeePNkhSklh3L8Hq6zUN1L3uHHPJjyDfyT9lh26LyUNX77w5H2u11H
mzyjOUUw2v6OhjLrNloGj0dY5h01w56H1u3qHXI2/EV6BRJ0+cwgjpVgiv/+nNWkAUwRoohUw89p
0j8YQMVvj1QHWBu3DRYizjbb+vBIreOWxWUzw1kL1XhyWyQVrrubSpBMsc0koXtKu6LcuhW6x8ms
9tGCUr1wWbzFUdle+1hEf6h0fz/1eUkAXCVIWM3T8mMB5S0WmmyGh2criiUyU2fDjJ6FIfuGNBKM
ZwihZctpzjfm/TNpqh08nsG6AIqR/zhV/9/t4m/1/vpa0BoLU67Fq1qfUP9xL+S4c6qWhIOzCgW+
QNwJp7arDzFrQGIV+NACy0L6yt7T7xxD+G7PazPG6jFMs2Iz1/mdvX7Af9Pbfk23SzMZJ5dlWt7+
cF39/nRyKCjWpgRzEw3Cx9Ysk1E8OZU7no3GIkypwY6Uh+YVdSx4c9aORwawI0dMGzwGgT4a+lCX
3No6zqOrET/LheiO0VWforBpTvAl+03TAAglaP0W7SeEvs9VPcH20Ra8rI4UWMvJL2wsMRyN1c7q
OYbLtK382U6b3VLqb0FBXsmC/LOcZbA3zC5HZ1VhFo/ANmxUYjNcXIXVUR3k+8FTKAud9gB+8afd
umCnagmNdc7dXWfVIKswC11UxGgbZdre7j330LdwXAbhFrDSOVZ6qtT9Uhax35N1/8g9jWd7Gc/M
RgPkjWCrS1sVl0myFn7/UnVzt8fUbR/eG5CShR7qV9ldF9ySuEMK53EhAtMfdjjSrU9ippxP0vBT
blXfspYWN4yzHTQdccLB+asx0YMMciGYpmhuYQQ81+l7/fh+iCYMDS+mN7zMdf/NLBe8EcZuRGl1
jYXx3FpwEENSYHPXhn1VfWHhn+A5IF/EaebjeycNaeDXVKBgTzR4jYonwbZYSIQSWcwzLg+Ora2m
P9Qcv1/8StDp4zfWSpq/NbsxyLgKNVd7jlP4i2mzfa+hq5GAcin3Rs0CYZz//+9+JbjtbddmSeHK
j/VmF4LcHSaCIb007fYEi9yyftAXIo4yaP5O7C+ePHRdzJQGVVaOmecfvYLqHe/67zeV9aHBsSnT
Xc/iSYgZTJm/3VMF1g9RA3thNW281lBur9xEPIIVA1tkvwfsG/bJiYIb2Wizv/o1FpcrUZWu/pyk
xj5qRlZl3niDfvsXhQiDYwsoAkLHycipnVZW8BI9SdZ/fokyG8Jus1dpuyunyfrTSQ978H+3Tza/
iwPlQPK7WGDz1fps+o/DzM7YVNqIts/RVMe+Z0TivOTKPMOrYq79/s9YFiGsrF/SItu21RyfRhL6
zkmHExoYD996AZInEsHybD9L4/MEGuf8/iWmikfiPlF4Nsp//yNllAwPGV2ALuuWs0UGRF2DTJUI
4ViC1JJgHgwUj/18auqFZUriyHOsEiPfRNX0f741UaYQI8XWg6jFcxJ580457a9cz8Y5LiFUqLaF
cJK3gdqSZh1tZDAgW8pkTiZjekzIvDgPiR2cM+TagQcTPJ9gC3XrtzNmIRYS52L98v6dbmMaSrOA
0od5GpASN8dToTrMMk3y0gU2bumgDo/0otlxcuyD5ZnIbKbope55aHGKoZirX/MuR2gMkZGV1UKW
26coD9XBrbGzsUtALw4BamM10eu7M/Mf+xV6QSx3QI/VhB+on1nLVJld3434u+iacyDz+mGxyeXq
mnjaS2xaG7Mtw2MepNl2Qktisdx4TsQgXouo91u0LLspSFkVZCxYxWw3F40niIgK/nHOPe8Khc1n
9hzsK1vs38uzeazudhKSDxamHrFnXXTsMIq9v0p24LeC3fupj0lrNl3yirrUIgk85WqgfWEzj0TI
dzKjuxqy7K8J4ieaiwrJvWVDXO2YNXXFcA+C2nxNQlMfCJxDcqODFzz/W/Kc+Y2MWvJcaivDj9x3
tZ99C4swe6wTBLNligLLGR3n9G7X4bEFG5ggehAuA2KKrsDePmOXx6115BokB7SIEK9KozhEU0O/
0NJOaxWW+7b9G+/ssZOjeB1tQHrw6ww8oIzk51IRe1WIVe2kripFeRbiozh0iFwPOLfEJoZYvNU1
NJCVYo1gDM446hpQMfghU/DnnRcb7H/Cz8yIHrFaMYYiQdTLInGycvsY0uyjUSdQkpzQ8xyPxE2D
OqnFV4CPn+0i/+qRFORHfYSvFFf8yeqbvTG4Chi2wMoXlifHxOJfRbj6msH6gnCW2rnI7N3YkPIK
I33khyZ9M915mZvOwR7/z4TSTJEdes1zWaNSx0j2/G5MnVdZ7lTrVwt9F0sYZpmK0u9aTP1jKZZ+
WxhJsfNG5FVDFn9BCVsfIJCm+HoR7QUobO/2wIbJiB1CFeDah4tz0AS6H8YIfd9sZta2SKISWyvt
Oi4DrtfFelpQxryOaMQ3aZxFiJP4R+C8N4w8gtPWdNCNMF1w+xFRSySne9xQ9cshafd57CXHtjav
WhnFEVgPYcMQtY8Thr8dEGBSz4NAPqMX4McvzQvZkq5vKnOXGATv2A4g7IQn79ZLWXmWJ3t2qhfI
DOG2auqe5YmdbeXChrXIVv0R1lu/4843sZwiIMiOdgjvyx5JWm3tOURsayKBbKIrw5LoZCecQq3J
DUECjrFvZEoCADAEf2CBdXMs8k4BIF706PHAd9lQE2WEQg9nwWU8zOnPKkUqiravuppxvCpTMJxk
CCuvuniiU+mujHqzHQNIva3dRO69Esp1ZpThyRtaqkwnrF+pa7elV9hPVExYVnR7K7pePGhpJHgi
njHukLfT9Jwx7QrTGjrNQMWexgu/f3SGVLmNTW+6J6qY7yioIq6AZTOMbr0H/ObdjbAVjxU3U007
uw0RY55jfPDrAHc8DzXoIDICg5AlWW9+LaEPhegHXlOLlK8RM73fVeEjAmLvJU3/5sHAhrWV3rnL
6XroJOvQwraJmNcGjH5TQzAghLrrSbSvjOXF3qxnuSVlJjtPWXjJp/Ocxi7Wku57NhfNIc5luA2r
tPcbZEmXsvSewU0BUNLfoz48aXwy51QjgpsRv+9j1trk84lwo5oh/5Snn/pWwnSywkuMmvw4ECPB
ljG5GIpHXKMVqMSiQtfo2pSVFUfKs5GG+8pA/yFK/Vh2prufGrM5BGnyZBeM+rqKG7+sCts3TDxp
PQrzU5wX5imc80888jmo0KjybpsM+nTbY0hC37alJgZqHxESlbEMPoQ9OZkhgWrrNjWpUBHZXgvF
qaZbBihm1BV3s6kedCJ/Qbz1Zxmxj7XY0sABhTCIaqoI2XcjnC0vc065XAcwSe030JPWBhqCte88
Rd2cpY+o7vkYEpiqLaQHNsAjzi/jEGYYBXCLLQ+sJBm0mYv2BW7ifYRteYcrhpChpcYroUV6acyb
1ZvygbYFrRp8msexgWQZIGtFmwTj1GNmf5i6xi9di7yIXPW7UpURkYK5eeB9JXQ8I/6yTqeTkjWe
8/WvZikcb8VKa0G643FzTC8jp9DO5Qj1OINeaitMtjLsJ8QTd1tJ9VJzVOZuW9yXuQRLOXTjdmng
DDcDyPwo6AkqDEyx451MdspVeCnndrWMxNcuhh5aL1Py3dSfnfTBjnv3mwNvo1V1hl+LRKtkGocX
VGrbd+1vmcasWSL1PXcdVIVJFp20AW43MOxbXtjzrhmaOy0lCUf10Rv0chKmb1NK0RhNP5Bz4D7M
2yfXJY/ILIU62r37kKUhnNi+f7Ta+dtsV4GfhdnVak19tJrc3C4SqS2BzQmk6VEcKNF2fbw4xxbz
BAxoM2YWR9cR2cCSZ8YMXQs/jTyDU57Wwi9r++V9LdN3Mj05xBfxuos3aaLg6Abn2hX1xV7F1lMo
gdmk1zKxm5OV9qyTgxCj9dARvq4BvEt+CnyvEehYeYjDSFzV4FwWL/tRd4l+CJAFSQY88P6bez2R
lUlSNXHqwdKfYxH4hI0UpH4+oC9DUmxXxonNM5AXs9G7lLcjBtLAKAiCwJw8l9qLbgr7BNnc3v+w
d17LkWNZlv0itEGLVwfgWtApI/gCIyMY0OpCXABf3wvM6pmc7LEum/eptKIFmRl0d+DiinP2Xvvc
CuJeFoO0okh+fDvLe7IV3bYkLGTpzq3buxsohtcM/K7/3QzpG4OQh5FgJiJwgwlpazil1IhqCtEh
/Xw0rao85FlDVHqp3RuqI9nwS7W2LWIEU0TeIUVTskmiJkegh+HerLDe2w3Wd7laGHGI4hMWBo26
5BNp8bSHIvuAorUK5kw0iACG6MghD5081mhfa11xjrBn7lLd+kgjw7hYS7calbKDrhY/oomgC/qh
RN+WmBccvD6pWsFbdOwnj4iL3MyUY7SGLNnkA1zyRj5VRqeeBjMOaKLOfj+bFcXibq9h+yUpsn6k
tvdczrp6Khb0KjKCLpwWoEexrYazY0Bym+jCL9ibAZQ4Z23oMZ7IMT1Sf9RCTBnFkbJgyYHZerCV
9JVpXBxJm1BvC4uxgbz1YLgJE0ifExlveTdKJ3aKgDKlI4jAkrZf243vVP+au33/BpzEuTM9fO9D
EU2DiTOSM/t9g2kcSbfS9iJUePIDRSzkmTsxmsKBwbmYgWn2wwGRRxfEhjveFU8eVHzNF3KwO5Tw
FpQhksR2VeLcMtUUO6UsMM0sCO9gFiBU6dJPZ8yXwyQHHKte+Si0nAWtVJ7U2Gx2pPt6TPcZ4hNL
YgZPo4M3tc1jtQBK0BR7XTnjfdTwWtOYv41G99SW06utyeiRahF6qCbXbyMma8pDAGbmrEPMBy15
3+WcWvA2Yc0blxMpjstNJ81rI0qpvM9GccOJNNiK8ydKMj6tUD84DyuB0PtzKuiOtgtV0D7XDiKv
2N+YjI1iNVXhAOsaTEej3cmzgT90b7fuJ3QAHefYqe3pki3RXB7zmjhO0/IMjBvQnf4SAXfACRCP
0k7FXLSx21ke4fi8tJYeJl5T3VFj14c0gYPbJ8PdNUrnQ/KAeQu2oKHoqmOMOPKxAT8smE0Oaexi
P56GDIN6tK4ZHLWmMjlm5g+7VdgPVh2S5KZrtKBHsnbsmjY9JOX8ELdLvTXNJfphJ6htJnsjyXZ8
iEeTZy7rjKuzsCoLpN9zmugPkWHePGvCAyKN4jzjpfZSIPSugccRed9laM1TI2dxt7qmu48jisix
WUx/PT98j1uJJtyXAoZLN6D8HRxjepyk0K7ZYHivrD5eaM3o4TH6bOcGIMGIPjYQziACT86HReGc
xwn71fSkeVJKFYOlCuWTO/M2icqiR8dsC7DXb4isPRBBHN9XpEwjEMfP+WQCaDKmpxKi+E7m494u
MHZTNnSfCvdntFgAUDTvSYJf+YsrwmMt/G5JWdbXdsGgY3titGFerCPaiBXgls4klbjKxYbCGZqr
ajqUKiRoV5ggasZxAgcwhjWUw1PRQl13i3zZeYWEbkBqwJmlZoYPoSNAaqo/lDK8kK4KYT2iHHxF
n+aDquGKiMic3GaI9C5GbWwR8+SnkmbToXf6sz4l7XGiyeJa4oFfh/g3m5Ew53mz6z2kGpPaKzsx
z/2ujtSnih7AaaYg/V3eWrrkVzXSw/Vwvm5K6LRnLNZMzbr9TAv+WVbzVSi4ukx2cHPVZTgeYQEr
XYJCXeD11HZKoXZ+v7KMusx6TVM8OG1XdGG0upqw6ne3ph27XRV7+Kw098REQuwK3M+tTvErSIfu
Q+8HAyTZuNBNQLlDJuc6h1Wz8kIMqBZbnAzsWQ0KV7/SLJt+FkTQZvO2LAqbre0U2hGYZjNuKs5b
VXeVfZ8ftT46ln1Rn9yWeNW+VXZFPOHoMOmC1Qb9sG9EUo9+NkS2RWhW7vkpJagrTJxtZXXibmRs
JKNMfM6JN7PVRpflpiMhtyXeT52+i51O4JdpMJzGuDeOZWpRMKut4ch2OD1b5ZrSEl+mNiH/fWzh
2NIqQQIO5sSmyWolXMMKFZVP3QK72SQPgyPsfRpN1xjB5X7S9T+OmK1Lqbrn76zEFWa7b+cMDj2y
zEBVjHcTxXFoc6Lg0DQu/sj12zviVbpMDbrBsj5I+fgNgmJvpPLgexsNMts3ZgKpuXaNQHCPbSIu
ijU8t6gW/a4XZdi4xNbmbTqEY6wVF0rIkayns7Smo8sZ4tiAAANqXIUofnOoWrY4OZl+06TbPXI+
Z3iuBtkyvZIDdHRzz7zhyz3VAyG1gLLiB+r3wQh+O3TiWA16B1nlrCTtWbTN4BeivWnNML8NWzTl
m4a8tFuHEN3EteaMS3d1BusUjwl3HjwEGZn1uxT8h9/WQ0suVTAN1Q2EexdoMerLFlfFJifxph2M
5xEbMjajGdiJSUBBBCYMBhHRV+KzhDSO+kxvL5LXPHjSelVq7529yqY13WKHrZZtLkWNXSEqDDRF
dmkJbfg+ZYpq/qtQWjS2cagcbdtptF4Xi7VLXauW3lhcWz1hwzsUT5HxpQHjwh7ezmyrrL3a1vqb
G31AUfyMJzwzpiOjMNHJKio0jv2TbrghNkstiEjF2+Js28e4Y/KFzCtzhB2TeMkF5+Bvc2Aj51AY
IEWptTZRjyMIwTRuNf05NyiJadpg/158u3pXFiO+1MRiL6WrPXuFTXiy/dMYrfGmp8VBqE5xytry
MRYcvEzDhPsSTXc5m6RcOwrZTTnpd13aENzR66duiOewk4b1MWow0pXZOth5Zdw4i54Z8rXdTQfU
KHqgpHiMv3dwNbOrltK9SFEd85E8BG1AGB2SIyL8grtFdf4kGvUoXJlrYB6yADnzrHYoVgHVik0t
mXa8zvjRMdY3STz3B2MZJ5xVShV66hwyTaTbFB6wPtMCHbX2+hcIchWQAX+agixSDQwOVCWmzCwC
EtONbTQzNscBnXFVY2eBxq6W2ZNnr/bKDuEgat+d25pKgP6t8YlJ79k5RzaGmeyCa0yS8LZUoHew
CC3L9OXYa7abmhEbU07J6hVcJ/Tud5OlYg9LBOv5uHwqO7g8OH68q9QHebSlLv3JSMbgG98FVQB2
0oRsP9b75ih1irXfokkaxfnRpni5yWF5F1Y87UxHUIXlWOdWTbczJdtur+A4xRJkj+h5K4zlm37M
Qz2uq+PY5x9Db6cXtvIArG1iSl32TYek7u+y94yD0TksKbP6XTSlkrf+TBXzWSPpNTCsatzGcvwJ
47vfyr6o/Dy3qX06DiHGruSgN60WlV4itEk6df+94g89JIm6HreC01Zr4AtjTGJDBWo3FaX8YXf6
gWSIeXTUKyZa1ZqaQzXRMpsBDgFd8YGbTg9IPB24y3RKVRFOg24cIibZwbW706Kq98XNtasUAEIG
oeDYlpJnh4Ooux52ij76FBJqgisGRnMLZMO1OoIWPJkdTdBf/uLaO4I5spOKN49jFFHket2SGKEa
hwZ7EDD/Cv3TgrFKi9p3/h3mF30I+zTVzp1sr7qc7IMyYwCnlv7gHeubD7HFplrUUJ3C6XLIcrUL
Oq1xA93unhpyLx4LkZmH0uwpJSrlg7ja0jIJPozPwq1/qW5BnM1otjsXcQKFCnfYUvHVnluWqkNF
16MW9QM5zj6wOdx8EQsCBvMDkub5MSUqyQa6vOo30kv2WLSudbKHQguYPh4cewYXINvY1zOm6CWZ
7TM70XG+UUMODAHDI4N2ekezSpOutYmms2XH05jPNwOXG8ZhUNv4II274jLZmnrn7iMgM2Qx42jk
rGzRilhHbgsVBqvvsAN+CqDLqoivMTtzzeaG0dDIZA0idLa5NrCuKTrlai+1f8r5t5vgzlKaiCMm
sR5XVZQfJDG+DxZFk7l47kpdf9HHBbcp+kewHs1Jt8bfnPmTANNUSc9iSW6sVoFp6wQFACrZGri2
yUjBL46M8lHA6F+YOJ9qJqM5cY8Wm6ZtMpmfTTunr+gNfrhaE5KKJb4s6p1x/uJWrnEeBjW5mEzI
Gpqysz7QPnApt+xJe/6SaZ1gbSjoXBmj+RpFPzkRPZdUjB7rODeCNMlv/VCQANWm83ZJEgymMs33
bOjPsqKcrpAF/CQalcenny083u2wiSJp+e1CTSqx4+6Ox+tVZwt0MZqzoqfqjtyGajjOST7QDWpf
c4vwkDYX7U93tSJEsplubVurd6lVP/DTNQ9z3f2pBmhkRPIVu1wqztsy6yuhblGu9Yz3I5eLudU5
eu27wcvYQCndNZ4eBihI9c4posBwMkTBlNh8CCTMVfYKKrDWuD2BevoYpQsFQLjwyzcDfkEme0DJ
SaHLI18pIUxQZtNbVCvTNgGhe440eTLW0og9j6Rd4PkNylrMV3R081VnKguUaaKqO8wv+RCbD+PM
L96YvLW2lex2i54m9NCOTwmWzb1NjgkYC76dm2h4Ur2DaRfqraiTXe3U2kucyNDR1fKnoLuyK8BU
bEWt9S9OWx7Y+Aejjdt9E0Z4lRmPEGpARSofWjP/lEBPXhMPGzhxueFYBlbREwi/ICPzSuvg9NCn
OMW7dn+qyX6Aa+zhR67yzdqSzvA7gK8b7HD3yD9fXw/jZtzgf+cf1usQreUOXsjJuuoP7nPxZn/T
yptNJzeSAKAKkgtto6BnB5EGqW9i0Qk9ZmHoAPMevLE4S/eWyid07A2sYhGgmt2ZQRhew+vPK86y
zQdxT360mcIp1LfWsT2kD+nD+Or+MP6AvWHXSx44ruQVqsoBjDngsSU3xKL1Eebl1v2caFft1UNx
mh/kg/7c/RSI1vGZ4IlyYD/5FK6jLsAJRmjDIHfU8nGvogTBQaJek7mcfatJnpOh2XYA0XBL0agc
GrfZA0Icd1E2mFjxiR3NjFk5uESJYburr+6Q/JR1OfGg2iF9a+MzZyOwYTurgAbNnX1c1eciH+UH
iTa6P5DvcZmR3D0MUn1dgzA7QPlv/CHbLWMds8dMizcqyb4lkCDkVtLiLTfNN2O0qZhlbDez6mRg
+Kh4E09vIrQ3eGzm7UMvAxyZx4cccFX09ODccVO2jbQDi6jI4/eX1mzaYwvu869vnSSjjtjg+sn0
TBwdqG3HqO3E8fvb7z/lHUNjIP1No512pPN1VpJzSeV22+pTffQaYqe+//SPbwXdkf1ijUHmGtWx
Lh1IHknc8lWjX7adCvfx+98skW35qSWoEGuEPEaZcXZoEG6//2VEdPGxHeP6uL4DKXXlbz9vKoci
HB6cSmrl8ftLnEUlDzdf/vfPvv8E1mad9lmzC1zL2vqaXcV6HS1Ru/jfb91KG86V9HTJJWrWJJnm
GHVxvZv7QnQntdGHXQ3ebbGsf/32rkurv17nHz/L1ggRTRTCp0/6QgRPQi6ZjpGpS9I+YEGDCEXy
7pGTT3UkAxzOTLbs0DHqTD16gkOIRrVeqH//8v2z2BEFJb36pKxX/fsL/Vhqp6lHyudmsidwNwoS
CUNl1h+tFMqW6Otjvr6QpL3/l3bw/5P9/w3ZH8WKiXLufyD7f5Cp8/dAy3/9jX9h/W37PyDzw+w3
dMt24TQh0/uvREvtP1b/hIacw0ZHaq3E///C+jv/gRGExogD2/+v7PT/hfU3CLt0HEt1VPwiJnjw
/zes/z+UI2j+PGQwKtZj5ILaP5HevZOpSg9xcT+wsdpgvKMDrvcBq77+SzuK9+FZOWAEQ9Z1kPG/
0aNq/9DMmy7qG5vhrHkenwZJ0v8pW6krC2mW6i17A7CTSi5Vfyrktay3dr+jQzG1vmt/af/O3PBv
X3Z1tvxNLTOYkQVfjZcVP6izJOVtUHbhUPg0yqLuZDVbsmL+NiT+L+a0f+it/tsHXSXgf3tFWn0i
WhtCSBJodN01B3NrGK+lTeDer//za5lIqf55U9Ggro4zXUfuq/03gXJXKE0WUwJFWS1JULKdHarg
27S28wk+aS9plyehUbtsljzymmYjzy5eidMzcegc13p+ccpqoZseUSrD8OBXc2n4siXBehHECGvu
atPu1GG7OOpb5IB3rzNN3c4lHJ3M/L2WnCZu/MaQaPiqdbspjLKnWMoVzluqC5m8RSCiA0oaF9PW
iMZcBcLW1FVwS9ztyP+CTsW3Wqs0ivTHIa7XAEccaBNx1YJ66QbMCF2nlPCUWgSEt73l1INW4syL
4Tbke83O08T+8IkodkR/epPupVxUKDsq6JeawNMEg5UtPrp5YuQZH8m8wAWo5hcLQjp6uN43C+rV
9uj4mtFdHM7OYPqJLRgOUu9/GbV31SNIQR74XrwTYPnad0MfX+TcBF3XUdWSb7MuHd/pubJI8R0f
7k2QY34fpGJuqEpw1rPGsLA/BzQxtO/QRS4csjA9y5epA+iK0+UdxSw3Rq/9KlW2M6Uqv6wdWkGr
x9ao923+S6v0L0Ph70mDO6HnaWDr/Co9zlckbOlr1XKvtXrXyIIe5UB1h8u2V9r5R6Uc7ZqYd/Do
NuUBXytBaFapNq3e/xBH/LsT1xjh8tAZ5q98mV4S2wg46vupmF5wrcJGi5odfFBi85zlyzDKl7j5
DVTiAxRQEcwugEuPhoi/ouvyjEB52bxHlMQVx8ZjDZzIsMcXqym/VFmHad+T8sHvKY3pRZ2t21w/
IJYsg7zDPQ0IKG0sN3B7itl28oihmZ0khlTk8vwndR1y9jsvaUT6Z1nIYFAACZX2RNiDYYxB2XHV
3IaukK3+6XQ+42Fya6pqtfmlILDbaShGSB7JUfI+YLfS2LimfzqwPhvkZyimUT7lYKf8EpQM+CHx
IzPI4s3q7rdXozhREmcK8Z4eIVuYGypcX2pB4NxKkkY4AaUFY7SmEdHZuryR1iTKdEGH6KsjnA01
0y+F5+xbu0V3Q9Llhpb23dPEo7kwTBCI0JkF6D4qYB8NdYXLKMmh5/hGMLa5BeDL7805eiSIk2sq
1mmk2sSStYIhw18Yac+tN9pb+ylt9MGZ4YHfBWWxZ46PuBhSF7tmZYMlLdEgiUStSsriGri7Dt9K
Jyo+autfWmZTGHKLewzGl3I5WKredB9JmqLcX/DpiANrNvVa6DEsTE0O0rV13Exz9ZyX8jqv0Duj
6N810uL8TqFDUTfEkDjAgBVPAOzUVV7AafzKGr4KBTznnKh7aFxbHt+Tozuo51TO+Y1hh2MuHtJq
glA6dBe36V+USuBrHrh83yNPxQnMvFtBym3ekXMzEkBK7rIsClMRxTR8eExoPzJgdipbN0A6yWYC
Oeq3JukKowV8TG/CPI4hPfULT2ceW/S91K9S6584sl5zHZOjyZOqrV8MywCzC1qWyDn4dbZ8GR2u
MQUwnDrw0BxvuMOHjjfAjHZuFZMbqlBYHl+jUQCXtaQDQqlsQGvAVWb+JCy+WCgdlYd1OLmAeYJZ
ZzKL+xQ8cPpSGK+i1c2t6q6N6tKmtMWu2eaBTHIL4sP82jeN3EQqdz6JFtzqTPnf95PT8txpq1Kw
vwzWQFIbdEkcRnwoIoBVmxfJYvOLZDBzM87ckcJl8p8gBOnRo9twKTJuqrnoX6LAF4zfZL8Y9mNi
zDu8+S/9xA8JFbinZnoXo9yBg3tR9FxsRUrV30vF99+fln5L5Mqbp8sXLKEvwqMto0Q3kt8af410
45A5vSCb3MZO+kSPLmRSZTBK80uveZ9Ix5hjBCio1HppIePEDWcLYXzV2fyiW4xG5jKaxcZdmsVd
U8t76bV/vIWoGRR0sb4+xyZ3dJm4XJ2Sb9G5DRvVXU+HbRnDZZghjHPMWLrLoHIp0G80/pCdu4TL
Oq2T+6QwBzluzWWljYlUCh2itFtCvmfHF/N0EWi3/MWLadMJ/St1FObOLH0u+ts47Nqlf53z/TQy
f9LXBroLJpWMyhkOhXhfL8ncssToFMqgckI1zYvZz0cAiXxATaGj3w70WtcBbzX9OwbYY4WPeect
YcdrksjGOoqtcgcd8ycrcuyXOqqJjBvuRXMUql15d8zuwtL+nhjxD4ENY5M65u67iAKCbjM4gLW9
NNp5E1msPcKeQRSfi2ZDvlpnNStS6w2RisQdCMgMxUI9OJVpGEnp11Lmd1cidAewR6euiYjjdbp7
NgN/qjGEha6wd1pinUVDdK6WiJn6YXkXFQ+FPskHs06uQ9Rd2spSNpIyerGufAmyMSPr76ZSDyGS
oifW6BO3MAKhUx9FTlSsK18aAgEJRADOmGOvBqnk/eljVBKCFSApVZg4FaQgl4/QJ2kdJFYTKgs9
dIUnFup1RdRBP794Dv19O1VDZllsyDgWqXgkMXwBusTdScjnBbSM6lBL0yFL4B9cAndyf4jWoU6C
+xJAzUZvHZwGGiJWZ0Zc28ddARaEX8Wi+ruzCEgozQeAuxoL4HTO+T/u0YL0qH7f6AhAiRGgxVru
CgpSCqUJYML9cMrsllEKiaEiw3BR7GIDDwQcRmq2vrR+2g5Dua2ROKmT/i41CR0wB/dGCbgWy3AY
beSsMvZui5juCWkFzLHmBzT4cZMXceWPEmlwUVQgWAw+FEpPLmdhl9j28ucRedkGTmLk50XxCSJs
YEVGzuNwft+AqVWZtAV0f7PJfLgMONJj89jpvKNR9oespTrrkT/gxwj77OjTnCES5YQ0KT2d20SZ
uRrzuE8dv45Bu0zYvjdMfI8KcAoB+zTI9JWK01ibirKdk7GB46M0qK/ljJJ8cfdwsc9gkW6GtCF5
LvlrrDD5jJOuhAY5UA3Zxdao7l0KEVsbi0+D6NWfHNpDdhcRgqiVtKsWC4KgK38tTlMdM9o87og4
ZrRcf+7HZ7cfzI2rKwGrQ80gUmGBqe5xNljThSmVcOl+M9shmBpxNRoLoUfTAKFQDs+ZNpBuY0Uf
9WqF+etNwDbzR+qs5nzTleXsTem7Vnpp0Koy9k2jkDwfCXuDuu58I8WdQ/z6NlPUNyWOej/FY2cb
k7pfVtinpzYU6asEwFEvdjWH0E2emM+zkT4aiVMGDtE9R6GTVS9ABYeGB6xGq9n+NKMhdtPkXk2U
ZAgWiKdW91kboQjJSH4knHuqnc/IJZmLLoEOJTDQlun36PBQAbVuLmlWHJiA2RT0iHxcWhJUghqy
b/QaJn7OLqntfnU8mlBCfqclAyIZk1+mTqdrXhzKfJRC6GaBm2XHG2RgV0IQwLk1/V7UUQunqqBM
SYMImErO08KU2yoelukVNfc9opgo6KXjgbCiCyTyLPCmLXid0U+ZPWJ6R5LCoj6gn3BNvdpzJciA
tEukV9q8hnxH6XlSIloZv+OCm93ZNbLBqrpYK8LPHBhp3bTgorPSkMZ4G+Ia+cz7sQinMuUEAjwN
8qMSelCiNhxu2dkAMgYx2huUM4lrc+KOlV6jh67o6ku66tRinUx0Tl8+nF6HGjj6wnIkMrw+LK4Y
H8p0ZhoAVGXFEQJMulJZB6nEkP2fSbAQyyn/5FQ0+poOi71pTfbCJSooY/A4P8Ss6MC6GMaUaw10
CnFtbStVf7V0vQViSUdexC6iS5JXUmDlRqJxrUj2w+eZPzZqXxHtEj3n9ZBgVaUFIAa2LTq5e9sx
Yz6CzewlObNiOWZBbRlnRCSfSSXpQi6oCnQimQp99CfTvNq19XvgwOrD6/OgQJMW63LcEqZDTjep
byZBzMJia9vUZNS0OvfVNjtvN9ntwbbo9eN9znw1H94Ke3x0GtLAtdrhukTJIXYFo0CP+juc7WB0
NBkmTnZV4uGPJaYotBq65fWcvRAlnWwVWnIH9qhXC0K9TpCJn7oGeFt9bE8dW4tew9XWksEzgVhj
T4kGrOmI9u0GDhu0KRO6VwEnha09p90udlao5DT6Ref+QK6FUNFUntLGedSbcfUFgtgrjAWBkxOD
umrYNSMARZ7CJhZqE8XmvUcB72JY0VN0KSrLeuxyGu9JhImoGo+kH/umWgMpJvNhXPOvs9qxAmvp
qwPffToL+VsI1bbSG82QTPQ2gDXObDPuDPONVmj/MRXek23Qo2ZnVW+KCYUFVw2hsecwhUvrzEa4
3I0Tz7UnvRvCQE7klAySgT6q3Ql6q4YLkUrVny3dvCnu9GnSmQscjSJ3EV8ziSivEuy2C1vuymZC
jYaypE94zrROrekIVpzd3S4JuLoM916GSFpBdpox9D+JxMc1xeplmDjFdf156tfHLRNybyNFXUrE
wPq8eOtpk+FJCdSfiPeQjqXsQN0y0gAPBbijcBnqIa+9lQknRoFEhUNxCgiKMwYwPuM4ADdA+o80
uHXnLbcqqUGZ2tq+clXLtx1qDx31hioPoWAy12A77yuViAo3B23SXPqChqRnz6TJsudLG1LtSSUK
SAtvpgkKaGX8rGjVCW3Mj2NZfDpK8k4fPMc5oYLEZlezaaz2ozYh3K808FzDg6ZG50Evw8WddsrY
UqrOy7u6tF/5PB9MlmDfE1WzSTKVpnbN+NVVY2931U91tdjXFTbFurnXqfLRxISDsc/uNqXaspzQ
ch8B2tlsczbwSh77ZOyCm1bbdH+E+E38e7mpGtquOqSznZO2YEQdHGvD5Pl1/ThYnGSjvk5oQOef
mREj1K0AcaIdW9CI5U+VSeUwX+Z9FIUjZtvAHgztDPPzJCp1NyJimZxqt9hWso208qq7lMBSyLD0
xsB1YaQPQV7W9GiBVA9fZdc8jmXyRKjiawXmwLcLNK9ugrk2LphUHeVkqBb9uASNcmrVbw1NrqCo
7HobuSGSaTY80krI2Vzjht3l1CyGX8S8A67ueRLGHf/XxbDxWgq1znYZaTtDYUwH0+TdFOQgmJYJ
49xa9nWMoCKikpJx29jVGg+NUvAuY3QA5uoknxVzZ3JCCRzaUdDPXgiSIPAMIWc0ZQsR4qNJt6V8
sDuSwjSqSeHccLzrSQcLaAfOG1syCUaNEtrt+NAbtKw6Oo7+oNqvNpskcJuEYiEN8h1zsE+4KemQ
Kao77mc0xUiBhj92YsPYJYIStwqeBWLjupg9kgMUqFhcrDRFtuNwNPpqq2GQi+hFDKjLy7zarxhi
n+rzCzZAb7ue73KSM8K5fdOpYPh2BpC5YnrLMneHoB03TMInaBvS7Xkck7lIzgUtsg2CnGOt6o+F
7H44Vb+q3QEnjeV8zR3hMaGAbjFSe0cc90LehhkMmlb5suvmYE6ZwhLSGPIKkJyR5Bs7n8bL1E84
a9KkxTW0dCSekP40azV6f5SRnsF3ddEYb0NGKmkr5XZRBJlv5gJ4KEeUlS3exlBRl49W9ujESrlS
9u8Gth5iKFDSrVN9rjpHNaq3ypR1PHMZO1Yn0vxupvJLX770WyXGjKVOXTAvxmfSiWcaKjfdSRwA
hPQEvXk+FRrsaWQgNJIt7yLJljhAED+Mun4r2to6TYsemHErd03J6lrOqyEhoeDUEjkUc7Bf12q0
eEhSOaZlCacmz2PBtjpsHRiSME05akLUSPtWkyJXDiZ7zYSZfYKcwVFrGBH7uuzknOjBgwFJrDnI
O5UHqdGLsyDnFVbOfJukfIuymg64rrrk3yQ0h4lWrR1DHFr5PS9mL+P65sFQREe7o+oq6niHgKP3
R70sQmFSam0tGuSLEepT5Atb/G5K5WeRM866fCqOS86qUFgevVkuIC3yg9axrdBqd7tieOJ8JgHP
S71dRSfYR/G31ZLI2naV94ryBdKFyTWt8q4LLZfEPvq92WQei1mcbKu8JwpVw85jxUTGy46FDEAq
bVyZaittclEZNaBGEKXXqLE2pkoeQIJCcx6RHpjr+ELhme5UwJMbrWyLUDJyCkXpOL79siOTcp2l
v2I8uKRFFXZxmmCHjjka/SSHTJ7jgBM3mGuc83WprWQuio/VkvGsaMWfyrZHrErZsIW01fmklPRh
pzHmGdzTiYrvb2toKQrC5KdqhN/ZUG4jOVP2NJ2rSiv9BTojylnlswJZh0A+0NXmwxPquIGlCOK1
q7Vj/G4rf/Sl8VA7MAHH3dxvEpJydlaGLAWhxL4HWTkBlC3mOblookTQypjjo7DLGuQ9NSqg/xwg
vEVDvQFjs5qY32egqrvqBZNtWDpN5I8WoUOt09Z+O7Fjy6FhTwOKHkMbPb9zSoADCeU5i/HnKvbV
cshby/RKeXYqolMJfCfKUk1gWUc08B1Rgle0qQR59ToBxRibEF18/2a1d0F6z304gadGqvtLSkIR
vbm8p/PH0nnZjirKxYaJy6bcYzYpPlPFA9RaocTrFg2xsEVWh7MWARdq47Vsb1JHas5hD2CErF9k
j1AwFrQDIo1VQhvWvbVub4WGTUmhAN2jHPBqvxzLZ+W3FUWnZekdvyTPz8ffc0d0s8VDsmKNza01
Jtu2aQ6D2X601mEWOYmnLUfyzoo+7SjdRpl7ZXO19UzwCB4OACfVPFyl7psxGSe76AghmkmMWvvp
NmXsFoNjx/Mu+RRuLT5yoSdUBJlOqY0OGzziYvwNp45er1ZcbQIskWGxcc9AONePk302iCmkxD+h
ObAgMNIbR0SMbL0hkS9uaHq7g/asNCozPITRcT1kQIjGIJncgYYf0LAQx1snNXtpY1UfbMy2/XCh
C3PDlTs71A+yZSFwzm8ZYiD6BPdOY7KTCoQ6p9gsuviY8rnxZVPvbYjDGzHVEK2jN1BFz1BEyOIh
+KmXF4We4yY3kFTHDe5SRvxHZy9PplL9NAU/+E/Ozms3cjTrsu8y9wTozS3JcAwvRcjdELL03vPp
/0X1j5nu7EIVMBeVUGZWShHBz56z99qJgGu5gfw8aQJnLQvYp1ACkg0xqLNZJkhYV6Rpg3uVXlps
RiRIgIdhLCADKj4VAUVYiz7GqYkHc6anTJLeqsnkY1HJnWvZ7+REpeBZsJJ3Gb3/CkhRTlzS775T
R9yBU7yV3K8IUWQXqUhPNrMBYO4YHnvLX0lca1P6Q+BNjcDR1IcCfuKj4gN8jbgEQr50cuzO9tiY
yaYuOXNrtFn0GJdV32KerncTU9KxfL/fiCTNwk7PDKeM4+Fa9BXQUNK9YhAWkXJuqC/BFzZVp9TH
CxdJg/o5qZ0ZtSZZPyZNMR/JoXueNf1FROLgyhlHpxBEx0rNT4CWifILUST2MTd3Meg4dCKLW2Sw
y20Fe8lyyUNLSKG650gnxmvUAx81mKJTo7HsR8LioyMBBTdZ78wTDuLWQH7pW8Wj1CsmUkAqelMA
tzbXp3InyyVsX7+1rkO2EbPvobc+kKRdBJlprlnV69izWrToyHrzJtQYN8IlAuU3olYLiNPlYDRT
mSaJbogY9QrBrvbvxRahOQbFzJaYVimYSNvIrmZK/mMXs0COYYGoW+e2j4feMSTj1kvBA7ZeCqhE
3rkTUo7lwFJVlIgk1DZ7TbiiTq5doTIuY4w+Z6DjcNXFXa+IT9kgResGGb6njdEzsvvAE6S0WScT
GAxyydGNDwLCK/2uVYO6TSH7p1q0qX3d32ecXdDYoPsq5W0NmqpHa3/SzW5XoCPZzA3welXaxOYM
ZrRQbuE0fjVCRW+Iov+ew1691xTY2yPq45zgVxQqMKOAN67Rg7LpBjwIAtZZqZZYX4MAybSvb7V2
z4Qo2CmqFmyF5wo5kNRSKqhNj9AM5OLLOfV3LwwEvkEsP6AAYDcY9VOgsWWbHRhsgQJwRlF1lWrH
SgE0/pvUIpTGTVOVhvkckvNjWevIb+iNYmFDukoA8LLQo1hAQzX411bD0V+F0cfv0IXYxxVfTDVC
nNAfuxCMiSIRflKJlE+VFGORwG9RglSdJf0pmoN1lTUt7UC/w1jXv6kjqfS9SEFhmefcV36Umucu
xx81gF87rUo4VeHK9Pm2VhNC5ywLxfWncPM7Gnq8QNbyGovluFURnNqalC6qYjkRUUdc4obdIgeB
HU4UQltcDyXtXoQbBMEUfEv0o1ywysaNlXndSaYOQg00nhxb7xZGKS/yl2wdc9rGCSeA2EDzL0rd
shDFuUs4Qc7DgX2tPioUFoGfzxTo0hXLT7uK0g5HRM1VTSSuZ2ZXnpuO1ndNNiGfUNwPkydNkKHz
fHZ1w2AOkgjK+YQXKXPfwHUtbEHE21bF9Ym7FydHIDPmKP6QCCWtrNAyvN7Ad4K6HjW+pzQB+DVZ
VaAstOPp96uu6SWXgSrR0B+jteVHqduhMndSjgLkeZIiHZAridZetgdOx06pmJjxpvKuLanfUrI1
xqssMGfjNtPsIGywdo1T4U0mq3UgPcuRv6dfmXpSLzCTQ8oU0J7wkYtKsCuGHqYCrEoS87j1sD9u
4bhdYBIaFCyy6NyCN8dAUq9Hve4oKYDH9eX0pYoVgDrWRknV1yIJx+uskTXpR5eQysw6mOOvXDRo
k8omXRsJ3kXnv2k9FmSZl++U2ds0gNzoB/CosXHMYbLMHak0ehufLIuA8GruMw5K1XOe+FSjuEwJ
nhg1EN+l+GXilTMnu3iv1dztysByo4RLK5v2ocB0T11fQZNYQQQ3Cv1zoAGvySlzFpClo5mo+9C0
vhpFdRmWDW3WzkpZi2x4pCGHCuAT2mC5LUUQ2Np+H7ekLKGLuPTcI2wtal4hkENYIOKhjBD3Yy9L
FZHSW6hFdmYtoVPBzO0w8J+DVhDejH5tKNAl4/lWVD1BrEbzbdGXd4m/NVXqvTgGiUZUKLWoxHau
J1qrrhpH+ro1tDc5kmdPTIqZF8V1P6d0LkXVocwJgJmyvtkR/XjKykom+LBCj58060KhgSX5/bsw
5Plt7CjFWqDgqWvd8wkP4RARmsqJFS8BnDfRov+J/QKhXQUcpexPBvbXraYE04bTzVIFJ7pXLdUQ
39AqL1Uo9FzP0Jxjq/TDm4Qt12XjMzkGTuSH8B8usBPdcc/XxYDaWmx5AUGSk4SKqCTAPm07Knhp
Km0GRqObMnjXfhLMq8Lo600m0PxU8wQ21fQj0xBxO5S8nkxtaaMm+Qu5OINrySPFIbr8aLHXva9j
5qisHUpBf6NrLacjWd6MscDgm0mai8l8oWPb094VOhG1SYQzNVi0ExKGH3CS1pQPj6W4BI5qbKEc
bCynptdnGnP1YKirsKv0TVdYl0Gm0KlDv6HrQtS0QMpfG/fnRB0kj1Bx06HiCgTWp5jCfSioNOK+
UuNcGoHEtQO3g/f7C3G9jadIOcEKKA3+75eyyAADrYpEtixVfV1hXPvXP6V/yF/9/r/4cWfl5fc7
ROIt9mU7RazAzQIhZKtix695jtTj+bZx1kZrJfbvYlBquzk/3kiWqc/pQMaSlEPe5maTOX4vWyhQ
ZutqMQMcpZQmewxLa0vacyLkiwsmOFthLbw/6MCSIFdg6Z4MBksuf+St8Z1cp0CQMPykGSZx/1w2
A9Q4a77wHiJPLDvGtbYyTISfpdhbZ1EuS8cySXYP5OiaR3SPyYlLEMB8Qz0gRE5UDYRtCf19ft6j
xIY+m8KjP5B4lVoHYcCyqbXFOi7L1yRMWioJw2ucwZMf/f6Ica/fDKaaoQ6Anoqd+RjU8Msm0oM2
SjTfx3Lo1vT1UWh2EaZJwpKsiE8kK8G2yZnWH6sizlG0YB4vuOvJHJmyOF+TK7uvIx/peJQ8ZEjP
10JS3EeckeGieJ3RfbE2jzzBrHtuC/+gJ+XjlGCFluT2otdJaw/6gOakqffUpHL0Zni+f723giyw
xEiJulPQ/TkaoX/8tmBBgJNuFD+UFjmka+mzVWRuFhlr6EElj9erg45KaWUXEqaUbJnpKvI8Sxmj
hxwGeD8grw2pHOKYbCyPLv6uEukuD3KxbmuLq88QuHGW0XJHWmXqE7uwhRRsiAaSEAylwULOCSpo
2pMiytlmni0AIWNsbRraalQftO6OSifm4o0rIpLLHQXACFK2tR1Sp+VG6hXC9E3qXfKMoMI2c8nr
w2Dc5Q3ajwgqnVPl0+hMGrW8vG/7FRyAbp3kDHbUWnaVZtUeWiitrzIJ8HTqst2BGXWTsvwCTWOs
S6KWynKgMlHSxcUzDUdpkSH1oRbviVZfp1lN6BngPDdqhh8ZQHVXZCl3PFIz5+InVrQnbZg+yS5C
VhSpB0gUe3pvLoUhipGSUi2VpWdkeXD6u/zGINZO6iT5nKDTetuGs/qoX0wh6q5dJHLtDihYihL+
LRHLYVP4uosf3cAyoNPAzrJVSnfLq9GjMlV64+hb6rDRjJSiGRfybd1m5h4OB07sRgC2TjrfrlKa
0Bs03gbDP9stZM99IRYNdxBLPgA0mAn7khXIjKW5TpReOxU+HfY4PDaEXZzQQ8mrWo7FiyH5+Sqv
lBwgrWigcPnN4GuCB4k6pKtJWv9ABbZzB0ETHhRgRD24LAfI8PjYqrTWa6GNbpWKXUyoQUl1FlyQ
QDWyO5KdGiYOsWFZqNPkpFEOp5gLlcoMw1XoYz7lGuNkcVI/WXXNCEfo/RT4nE1Hscuf2oomUjnq
6ZNkmgmVAvrCYl3icxya+KlZvilmvRDbSoVoTkqCJx9Ak9NySL2POSKCNLbMOwsTBfmmNO7IqxB/
9yrQjwTPxFTIVLiRR5k1isTf38bhLJ80n4jHMXrpUl23y4Heum8JtBYr4RLGmkY2RDOc/EDtT8Dv
BsKhS5w9IX3M5c/bamhXODp6+lSGdmwksBAxWdedbj61iXlvB3SR+fyRjgN4xGRpLxAGhSkkeI1n
QpjTsKZ9HDSgu0ZV4lOKx3UxRDUueEx3Zs+DEEZYz2jdPulXTuuorjXK1Lq6qgp6o7UoTUeZcwmF
kURZJW32TsbVATNWcSHqY4COfBoGUC9plRiXmVcsxPohD2IPyED6kGksx3SAM2qvFutZn6OL4vX7
SW3skwH6ltTQEQQYTO0u1xbBjtA6RYilTxJWdRTq6AIMSPZqT/dk8E0P0Q45rHX30AbxngzzeVM1
A90aLbnUUbTt6iH2xkXz5c8s8n1PP3lU0gOk8MEBVOdXho5BPOJkx3GKTaB9y8E2bmmyNatsqr9M
P6bglpzkZdUOUmKS9QwGQJdnrlDW+Bf85V5Ll4QMYxRaynJay/sGSglbgx5WdP30zQwId40QrEQg
ALPTDBVrhYpSt5Wi4cCe9iKjypwPiqbrx5jDJpcmwjWUqdtL6kBCBSXgs1HEBzpf+6auIRv75G+W
ZiTvWBDGLcNP44WdhX6sELHOa9gdFM8N/HD51CAFMeB6aWmIb0vXudOPuStOnEPCuefmENNYVON7
o0vVJZhG2VYoirFszxulqCaPq5AcRE/z3M+gmUryiSq0LblCOl8TDqEDC8vp8BN5SOKcvFBUev8p
S0mAC6IjXXAaqQnwJuddGrbzxZglmUrd0RSl5NSY+noaOvWQEhu2wpdheirsR5CPEOZTcdoQL7rc
y+QzXUGEqoryLMTl95TWd3LDDEbWdNZLmuWjJilHYWbFDZsebzyr1jYNNIqWBbVaeH4H0W8oCsQT
fiBrID+HIzHLMRkMmcfeT96xHuaOOPXPxUh/ZBKtyYk67JjqqIIbxp2ykY1zq5Jw04Q0bLpSzjwB
jBirfncYkZftzIlIqtgkRZuT2SmYfcI9GW+01pPFl1HcuNYRd5Pp+5oMaa8d1ZraPUiCUu1WtGO7
NTeT1NMMoV4NE0q8IngVRAvZOyXjzdRVl2nM2Bpq+HLsoS+yzDUoBHpG8WdbG/XJkgXwA00ar/MK
l7ifEEdgETlFWnzgdWbG5lnW10bhBtxzIHAzPPlkbYeKO4+4E2VfPHCyASBj9AfDwMA1pvV+bPTz
78WRT9KuM10A5DpvjTQLKBegIOi1DZpU/SroWJyqTktXHe9nncrGUTOQ46Z5r68SkXs02Vsow4Xg
NENWPTQz1wtBmbJVBvEWlYe1xMNTciWAjxppHD8pgZ96pPzsdFHW95beHqZYa7dqHF80wlfdPCUm
UanUbmdEA3ehNkilfVBAMp97+oPlsvn//tnvL/3yt/5sIUvDT0mxOms0Qm0NZVvrDXFIhrhHxmbC
HKzjterjuFPGSdxHy1/8fgX8OnVzS1sq4q3vmkdCidVr326w1pGOilKBgITZRiUK+PtlQO5+C1yc
bK50yV/Mt/7TOki0C8NnSVhj76Kwm7nqE9cF9VoxEOD5Xc3p6L8rsd0O16baWGgJBXspq0xOo65D
iAmvQb+GUbMVt+kmX+mf/MG5eNT5p8joJe4bhZ09ydeoOc2vRmwzMRDZaZcc5gPl67txiNbzEQCg
sH2qscKTJssB/5zFDuwUqJsfxk4+xYqjPCYfurFWSXMqbXEz4tp086/yllBoq45Gee5DV78GTypU
m+qjL48sCASEEgvU0MrM91KzmuA6LSlfJCLb3RFldBbYlK0ZZpa5xFradbqOoYZvkMLID9VHQSjf
NkuPpnEThE/eOuK8tXJPWgdpDzWm4asCdgGZzwnfWxxPJ9jfZe1gTNtUyS175NSt5ruJqDvkiqwd
VzwkeJGf4ifhDSkBpSRsD6tig2lQeVI/Unkvk/M3OnP43R6VO1E8DFVsrWiPtwHNRLvfE6mYrdPK
jt/694zIsCt8qAtvbnLUz3EzPJej17+Et+6JSEDFQWp7FKhJz/b0yK6GhGjDjVNaIRfpT6phlw6Z
VPRq87u4xFPawi0WbBiqY7/qW9dvT/O5GdwY8B/9HBo+lCvtVCMV02m8+XHYYn8p1jR7hHhFd2tv
hDbPZvLyQ/YknbVbPjiqfu0ItkLhe1Rxkdl95430IR7Fq3GDMyIzcISdyLiu3JfOwxswUxuOHeGQ
7c0jhWMukrd4l47LCAi4cUzb4JmGHSlf3/WxehWuo5ei0N9ku3ml7u8IJ1fhMePNPIOtQFBDNfmz
4cj7XrvU/k7SF5G/KFGJLXSTc80e94Yd4pkFOCNgGv8y6Bt1gxKjZVM9WbsQ8XXjGLspI0dlF98x
tHfcZEePvPmcqep2t2qdn7iHoyWY4O144VO66KpdngjQpqB2mwN+Ri94HO/CJj4RJ7gz7nV+0aId
CbV+4D5LV9hBO86mSWXnz6TMJN/1Hh42YQYUS6itrgNi01CCvjZu8VLvfcqAz90amN9DRPg3Oja7
3YbhGjVJeBrfU68+Gpdy8z5CKzkom3KFKrdyTXd8Tt4whDwaVzQuxQu5eNSiA0Kl1sQohNBzf+Kf
tLURTxCRjAjxJCqXdivtKfoMbyxlygd9vkVQjwJ8Q/U7RZZ3UvhgUGpu80frQ0uc6q24Cw4tk3Kj
3tq9OSB32EofzZuYkG6IcVc4VjtoCahALQf8z0uFaVQKneFTtwu33nTn7HFx9CDFnW1xmzymw1a4
USsiuIsSWOeKN6zWn81L/O7TploZG+06G3b9XKau+cg9cf6RoPmn2+wgPipX6xrGO8pg/m6mgHzi
E+KyHnsJXMIPUPLthuNGvqJNpHshDAL9BRjNm3+o98GGkJGfBjqfE39US6eJKJQ9OHAOnqi/wLuI
JDxt6dPtO+MhvYIljAgcs9M7dfsXETrkOVZdjUMTTpttxgKEeQY10E8g4oZ34o4t0Ta+0HFOIAXN
04C0RnFAI9U3PAsVe81igkUOZsOkQfqocfbMbHAsfPJ2+RS+Q3UEQtZ8cmMdVwTCoU6kGZva4arZ
SpcQ9fEmTlx938Hp4mEzmPIlaMNRFu2DbZ7Lq7iEYLo+W1a0F4aNgQcVAD9bzarx/LtaOlDbxPoB
QeQ4X4RHmb7jQ3xHzy1QCrbTbNOoK+k4bTHeqVu6sa3DqvsZnMwjyc69K66g8D7Cfz3MZ9LYSQQ1
j9Yh0I7+92A68UFYc0vEh6Hc2BGBZeQv2s24GK/BI1vCq7FTvoRDs2X+xVzqKRhk+NGccFs/1R5i
oAilqCOerRVmBid81X/AcF6NgOarLb9KFPoHIGd2T490C3Q0sKMNjVzLawJ0Cg4CYFFxLWtlPtbw
a3/EYCV48ZvII32QdtK56t7jQ/bsM7Q5g6NXJh4XtKyDTKZw+U3RnlOWssnfVqyH4oAPvQENuMOw
Hv9Y7ROkUvi1A1umegShRaNXsNxAA3WMX4u/6l4z6GhbWkpoKgj9FnfCkRYsKmviIxHL0ADZztcw
34iyna8CtyVXeGUgzb4qkw0k88k6SuIGhEPraoZdbcYDsFumiXQWXgDPbDm6y5foOzjGhWt+if1O
Z029TBKQz3XnGtkGnTCHIPUz37Z7epwZb7G698SVDo6cO+MemW+4Kk75q/XCGV06VIJtGA5tQOGd
Oj9yXP9LO+Fjly+Jatf+jJ7Fbj+sBW+AwPhY+ywLrnDVH4P+qo/evE/dZtOARHWqTXUM7P4jf5Zv
0wt8a/OD0k/omfv8lKmr5jV8KgHlfDLlAKK2e+VDeODTxUfuhy4fmDGc+SBw3UfAsW5JuLWsazzY
HVxj2mgtZU2eEnPaVp7FyNPN1bjTkgMA6K20mRFpvLTbFuWuCbrY1r98qByjC2BQ3Puiaxz7n1bc
+tS+ZGpBm/ypQTDo9HfhdeaT7lfY6LOzuY8U+k2rfHpI92m+97cWd3+7OoRb9UO1rt0ZYWIxkiG6
bj79nQJQNVp3D7G2hWHa3AUcGBnwbww0dsaHt8egOK3ASQTldjhr3YFwP9wY8sH4KRjbka1ptnGk
J69dCRVSBEDCLkJi7am+DsjkP3I0lysIRONFWAdIalDWGiiTbbUg5Z3zSrkxt1m7reczI6y5ZOVO
yt1QdGhYIX8ghK11TaxIuSc/8P8bgp3jNgDA+DD2eyNZL9rKxGatoo+kh2slX5uax5090q+cFOLi
rqtHsJqNeeMiKXRHDmzld/1Aknsbb32OoW9xtpOuLFDIn+ToTlEwf2jO0TnHUwnvZBU8ds9JtUlo
vGisURiHXGNncnApP6E0h2z6T9p5JBVzWnMrRhmgb4PiVCUexTmOc6iQolPwbr7JRxaJ9Du+9m8G
tbttv1LeikO1C71u376qD2W6megIoyl9VKAjw8jGAxXO2zBzCTMyttZbm21MFEXZnmTOKT+DM8QC
GDqmfw7mx+KrfCtDnBs2V7/I5Gj+HWgr7B75D96uTP3GWza94F3EhgUqCpUcwsFF8F3aJCiea9kW
Pcqkt3wTdfvmkW6n/0yE43ycf4qD/li8xKbjb81bwPHLy5/woDoAsEa8ecdSc0seFtYR8teZrDwl
BtsVHm2NAsVJ75zj2vw9CO2C0uhxpK73zOvEHIp5gO3LS9B1E5H1QMfNL5818JSX7BGnzKjaHMfp
XsdIRT8Qe87fbGwVxoh9wFHCNv29+Ixu5bHh1uEJkKDotZ/MbYNgmrri7GhX7YiOPn6a1j5n1A8G
/hLh7nFuxfDjUjDP3yJCV7+7A6wxpgzbE6o6BPlPOUu15285t7jZNYEf4RIs6qVraFlH81DiBTM5
BTvGMTxzcgjemDPpvi+8EgsMUGbRLh/12SNHZ/HbJijYV7V1A2WJmk7SPO1kZPa4p65OnULd+jj4
ynXCjJCd8pH2b/AmsWBxoopdjCX5PoFZ9uSDFy2+XoW3cnwTi2ufutULVeeA1OQ1JyiwE7GNkJrj
2VjfxoUz9NCVYE841rdAizn7iLb1xcNgV004xnOh2cm2cMxu490EI/dmGW7twe+nyv41abZ2w9BC
d1JS3flS0/JbV8/ilsfoP/hIigb2u33IwU9eUwg25W14Z4IWKMfXqpddgw0iW5P100t36aF47007
2Ke34FRyhbI4K3UIdr4pBDyoH/RnuIhyYF2SXF3rgGIZQBZicS+65A+8bOkivolX5UYxgx+LO4o7
witenx5FMnL2feHycIV9SswVVGA3/W78PQKSpct+C75YjTPBQ1HVnsxnDLsf8U+9jWnp7UB7fvoH
E7MmOXj4HMDbHq0HvIzU9crDQPaDo7lkUX9lMT0s7kPb1kYl8wLxY8UexXjpXigVsF93L5Q+2sqp
Mba4shuc1QfhNVuLn+K0hvbVMFUvcNUxSUGMPLbv8CfUz/qHXQtsVjs7wO6GHbwwZeV/+vvmOaj3
MWLenXwQXMPLsLmFbtXbnbkT19WrpbMSMUP5sH+Q0AuaDaGKzQethOuPa21jXetre0fM+WxOboH/
EeEncxVF6Ho6hO+cquMfVj8pdckMST8mCnyB/d2XqCzXHJvQZ7PLt8/dNVQO6Zf2wuh8iN79TbYF
UD5GrrU3ThL+wi96C4gurPkppIC5MmBRshq/CQdxW2GUX0GdiVxWf32veSCcjwyrsVkBvPNCLPAX
6XFZbBaRGHc4YyddyuUSCw0131DPC04Y9F5eKom2vEvZh6YtnnM2xuotRcvujGv1xMDhIYVXeR9+
Y381H9LCjn7iW//JJiA8Suv8Nb9NS8yOo1/9zbgzHlmjmBTGF123g3KYvBij8GsCuoGQ0ke+2fja
Bm4374CoUrydiFHccSL2v1GOc11Hext/A9nPOBmpKCftEIqgIz6wygf2iN3iCEopvhWn4h05unVY
6psCXZ+V/xA8hswn239OvxnD/QtH6MlDjyleozPLkcySg+XMpt3VPDfP2msDUtAJH8Q9RoJLtR6e
ubuqx/wgrY39LrmKK+OlZrZVCEqLNYsni6X2ytn63r8NW7oxz+UdgZrgEplVeD1H6fX0woXdj+zm
QCi5XLnNWqTlR7PvyfIYTR/1FT4u0Q0JojBwnDfzhXBky+1P/ucwPpMqIGQbTdwUhFyx6zvt1jgR
rcHVb3H4cIkDbSTZ4usygcZTNezLH3+tyVvoUxkngA4u/TbY8D8WG20/ncozqyCaQ8ubeLH1pn7Q
vHHDJyAelFVDQ/COxzi0QVBTkhg1vEC7iI2S5tZpOT7jJfzIOZaF8I/Er8rcEA3DAv4ssJAvwgW7
3BrH8r15wU4hc/GUrsI90mDxtz1TqVM3BiLowUp9T1hY079fJSMh01pSWm4D8881aqY04n0MTW9B
4vPwFFhaFBoiKdrjlQ3FZB/9/jnMGCdL2oqhYiX7RurNFRR5FEAJF7soxjClzOmLkCrNGqwU71tv
BNkTtZwvAxOWskrtrIpxl0ScvVApoxAduksixtUmzXk9YdljdZ6YDMPyS4zsBsptNeDxnhVkcM2B
sAqOS2Pxv7+MZn3s1FLfJHpIDsBAXEurcqBM67TyrG/ru2is/mAJC+gQORdFWPQJq6wUuKn8/qLP
99QQgg3NBYqYCIyJZ69BqKah+YzIst6GJQdzdI9YECk8q3hPUXJQop3mL1GLb0JyCahYDGVgIhqQ
sD7Xp0GVv8iJh8gbc5nTzavP+/WiivZflXWg1rlz+WQAOBbu7iqYvpXSP/qtT3opXD/MYy+xLjdM
FRH/MQ+iU+UtemXQcsPM9jhejaZLNjNWCyozNM788kltniewms7ydWSOFWqR5kuIY5CZ5WM9Ng+t
MCeskUDsxvR90EtKqNPzVAoEKanilsr6WpqMSzIF21KQTwoXT6v3H3JJfTR8LkeGrJEoMXFjqZWt
nPpXn+bOamjNp7Ij7T4JUAP543wfZvnM4+AAU6iQtKbyyxR6QtBJ16vF8dOUNcGz/BBHX7j1lfrQ
5CNJMrisWGdSeJ4GR1co6YM4hUB9MZ1gxpg2ftVtejGInEhdupiNcTRTa9z3OYdMC7qqUmWUg4RZ
3ZBG9jlRNF6ZsuHbEeIMN4Ds5ATPc6f9qEQPIBJh1iVdutZSjgud2HkY2E9xFXIbJtrh//w/xM9f
8FykPxJDVdNEvERuFhHVlsQP/QPooo+pnPeCCRVUhQ9RWGAKevYL2Y92TdbaWVZtajX2SnJ0QVRM
97//8f/Nd1l+Opn3oqnTIVL/4OYYozYSt2PUWzEZfvxRdcUmoHQQU8UQFoGSX+tUu0S80n//c6U/
Mg5/37YkK4ZlajS3VHl5Yf/GsREbvRzlUarptBBIWuMUq/VNZAyXSccLP4uo6bP6iA3vqFvoOWkn
c7Mt4Nxag/cPL2V5j/+WGPy/L2UJn1aJezesP56AlGjihDwUjqkIFiGuBLAQwndYmKgiz+E5KOlP
LkAYhu9I96y/awv+y+Ik3AfTPwyHP+O3ltEgS2hRFVPVZOvP16JFviQLRUSvvMoxVMVs8AtWIJ3K
9xAvmi+Y6j88CeWvBqCMxcPAYiLqRNr855NI6NjNZSnUWz2n3GcM2d1QNHSSnLS6uUW8ycdvSO1b
WfoAY0gWxolajRztkQPgMkk9JfVjJMZQBbHS2onMWV/V+Ed+ssZ2u3Dm6icTDUg5oUxtMx5v2dEC
ryBHcCFCHLaKzPb69w/1r56prCgGFllzoV79Ma4ncPzsSkGzNTM2Qh08jK1Xwz9Mnt9B+ufIIfKR
sE4R/pZhyP/50Y04nafWWpJ/au0Gm+baZ8Z+MCh+t8yYkhKsMeTXuezBMRDKMw/mboy1I/6PEft6
etVDRlTalJfh4KtEm0j4oE31m+hE9rPyLa3qIwxLEDp6tREb/yJ24U9RZ/X67z8s+b/oWYw6RdY1
GRy6ZEnqHwGflqaOUiCD3oMmgiLTKKAV6GicaLVMGc90rqNsmxnKboT2JC5lZXNNzuBTIA0IHBMI
I/r4HVjyt5nU92ZhLiiEG9rzEFz8zKz/YY785dqhqDTu2LwMWf/9+39bO5TG0gsj4uUyspxOgmqD
4cqZF+yUlPX3hJb64ul/I8snVqhdBgjgqMmQRye2//Ra/mr2KCzcooqiHmHoH0MgQFgiCeZE1rNG
98SoksldaCNTSE2okkEda8yntqfFHtDGGMLs6++f3V9OX8XSZFWE86YzEP9zDFr4Tf41BkcERW4t
kQ6X9BEi0eludnEMQL2wm2Xm4ctKAIIsD6eXiaKhrrTgZEZsctjYx2/yYHjSiP2dNpa+WyOh4Boc
S2I3JiPllm212PunWx/6H3Ai9tgoKZjGvbdQltoFQ/X3b+wvN0aCVXWD3VhWzf9al9CgMoDEmnya
vdZRYtcVXIGo1tYjqJk2Rks8SxZpJNyaIL/8/U//q32REbYQz0SAe8ofe4I6+mqnZuwJ08LpEShN
DDPd1H6IN1Jg3Mm7okAytP/wnv9q1VJFiEkqfB9Idn/g5BKI7/1EoPl2HnmWCG7edLP4hxTYf/oZ
f7yzSGtlfKIMWER+x1mvN6qZ/cPi+5dj8je92GJe0OT+c0xaMawWuWVSVNJaGWgBTKwi1sgA04r8
Ov5igtQIYHB3xC9zxdREMx79cJoeiE3cR3V/7EX8oaYsucOU0qUyqBiEU/gWlcG6bVAA9wojuROm
e1iyN08LMCowHsrI/1iAY6aPSuPvh8SfmcOcExRR1Ei7Zu2xkOz/saeoWtkpoPS5vCFOt1u2cVtN
s5WMCMqJAWwC2krvuLtpOYC7CQjaspWSo29p5e7fv5Q/0rf/9UoM0+KwqsmS8eeiU+mGaE6lUm2r
/EcIaLaHRIZaRivRx52uY936ewVgRajs//7n/vfpBNWkibDO0Ik8NX8/oX9beK1AIpMpSavtPIeu
ITMniXjBBFr2+NFYdGtymv7+Jy4j/j932CWR2dQMjPOaov55OiZmM5qnycQdphLGGaPM5ij7Utbx
0//Hz1FlUeIB/w9757XcOLKt6VfZ0ffoA28mTu8Lik6UKRlWqapvEKqSGt57PP18merdVLE44pyY
24mQEHCETWSuXPkbanNT3Pm7O7Ppwxle7RRbl9zN7OsbZYDMUPlnYk3XOHU/785zFGwpRmr7AEeK
LZIUreKZSzDf9PLtBVLQm0ErTMYVH9KouCyaeKTeLr+Z8aVTxXtun1xD3/VrxROYKyNbGeCxNCNU
1zGREHLnGVeMHS/bUD4YQLBVJgI3KEvTbfVG6Pelmm/QD1VWo6WC6EXdp8Mea+n5wWOQwQPTfeEV
YmCr3ATruV8XWYh+rskIndY7Bc4QJgD4ol2FxfwDnrlyOdChhDM5AI9kLL/sfvQuXgZOEgZ0iOGL
ISjyPDhLuqcMtWFeDF7N/aY5ICWQfSwhNw3tsrgEhqTt4THu3ABN5MxWAa6irmON5n1Qhn+paOJh
oMkItmO55DBnzVnXlvVVXevxfEenudr4ZFgLbKAWvQ3dJk4AD7hj+AUbl30Qffq4pGgnGiYCSkwU
VGoDBNOPoyW87RSDblqxjTMEAfQQceo0vzcG/dGtve9kI/qFOiX30HmevCy+a7zQRKRpgOp/XUTW
bsrNR8jrXy2tWmlh+XlW0j8120hpqVvcIFJ9M08hiZ3KXkZq8KXu7ZyX63cXkBI3o6++1A38aie5
h9bGKJUZfkFhmKQZgqCG9z0dhker9W7ntnvUMQxsen+NTxsDIpl3W1fhyoRG2Jr8IMb9xRi7ZTjA
5YzvM928hktyr7f9I5S5oH6Jp/zSMLSXKcAsTnFu0YNJFkatP3e5tilHhh4jHrvvM4oV4YjEaEBV
z4Ar4CxciOvUzSFZNk73GNrai/wdWuhN0dyDvl02PQoVOnC+NvV2o+FvLYYFO4yrmrjf+iN1mmZ+
RWT7Ep7FLo1yzD71u8AyMU1HGyKsP2PocwPbBc2dENvcIflWh+V83SJhrPuB8tDmzQ2meC+eZZPN
d+sn7Ojmu6T34G7ld1Djigf6oJQpH8LVmRIiYr6jSgujJE0j+WSBynSOKhM/Q7VUryfQ0ciQFUE9
7VqUSy9sjzxkVltrnBBfIgDsQDJq4Cwqrz1pRgZBfWPYnrkW0ZwfXYuhOyZyEx5aHt5xF4UsS98P
WFdukQMBnr5LFCUSRLVs5YKX62yt3wG8Vy+UcngenfaHVqiPTQ2yJgxdc1X0JaOJrhJcDu14phHT
fu11GPTQVNvWNRdVzOO6vQ6mXgk7O98GUAbId5UuUFkGXgCXB1f+WH/zsxl1QkSwt42Dzlao4C7U
qf6ZRk2IIx8/IvRtac9c1+L/uK/YTomL3H+HvKz7GUWAbAP/L1NWUjcEUsdijMfpKk8BJxrFZS3U
NFrBOTd7D1hxGsNotH9glJRCJyAtP96h9zffFL4C/AliiY79LaaWq9iv2+VsK3cG/kYXIW4zKM6h
rYV54doXlp0ZGfMzL//XzolB/8hAksEit6HrR3FYg1lFmsCpQqG1u211j6H3+hkNqkWf1vtKuOh2
E9AfAx3xvnj++OS/RtCmaE01B0lox7Osozgz6UvYTVoMHcVluAm+0nKcpj3ZunVkV9eDnj3MCuCh
j096okwRtSN37TgERoZqH91x2RRFF/SooxcJkE+whGXSPM92h+hHjFspOOkcjtz4nMXOPSjql49P
L0PAn782UzW4bV0zNdu2jgOzIEpxb02rFMF3jEEQS6V02DrQO/WC1OonrIfve8gBDG/jApkrSFsM
ZCeq3lyMqvtUd8Ye5w2wJ1HyaWrg8pejS8akeJ6mB6O7QcZvFxdQ9J363Nv6tZrgwul0IPdsWVy+
qNLexT+VRd7a7jIuHNJ9aMAGnt2XGBI+EpRnegenCoZB0g87SJ1IyDo6VQhU2HdbL9kmCboGDgyP
wNlgDXDjgPOGMkaPsvWePn4xvwbM3B6K6QYi56KyOQ67zBJhTcVNQAJxeK98LiZtjyTDUi21z/KR
Jz4m9Lpzpjz+Gr6aKl1yQxXBOic++gishiRG6zvJVum63ZT2W9NMPkW2ev3x7Wmnnqmlku4yXJQF
9eM0LmHXGEUcG9cI697u6cMXfGgk3Ggqi2+VYlwnpr6O8SV10RYwG2rZ2oBp1U2XEaBARKosdOBm
50nxz5WsE+ESz0BTid9dXbXpEf5ctEYcAPM4hvZbwwOao/DRsEbqAB8Tsfaq679pfgzIJ0YjSjtX
1CzR0h5/j6LqcyxEwmhpjs5NA9J6qBwlW89CXALTIsbfhNaC6hTU68Vw2aLphmUkaSyhRJJjCM0d
gCrOgk94thLB9v58gfjgjRS8dTWIgC4ftaHBPR6zBMUaWoIgwjPRJGGm6fUSZhygkLLL136TP6Qm
JPJRKMhI0bG2NCHQwyaBJ5YKRtteahkolbuyBsSL5O4I4nloJyH6BImcVCtycMPwZ9tYO2x+CPQL
VZDig3WInOYF2sdIckTfyeuBfBsR91OKfosQl3eha9UzAs/rUnQDzhQ48ZH+8mBdT6RmNIxhjwvc
HKPhGppUdBMGpD6uY6iTruxpl9Wg0SoEUXxhIZijRAJp6gV2zsoom7uPL+Lkx4XlAMMXno7+/1FF
kpkVwUNQpFs4nUCquG010fau057ptJ3IN1KCPZt+L5W6Ta7v5xIM283IyypPtwN2tzXYRLdDsoN6
uqn6HSHUHs0D8ODCMtmw7sNOv679Ht+a+dyF/BqpiAy9xjCRS/KTp//zhcyxCo0Yadat1qB70TFZ
jvWmCZ6TbPpqCSpn06Tf68q6FUT4zP3+P3/gPAWTBt10VfU4I8dnYGOFTW02Jf6LeN41+LKs9s9U
1vqvnWSSYNSMjDOQvtePv9qxSXJtLqgxcEZ00DwBcJ2WKegszGkmDZUH6qzYaLdRb3uLoaWUI0i+
6MGY6DUq4gmEB3oO29kj5BXDd5HpPWVo5ug+ZgMj8MBGA+B0vho+VdtgQ2FqDDucSMu4du0i4dcn
IDu7nTK0mK2UzzzKi1zXryf1bK1/8jnpBlp3yF64v4zcpDwkxyb7tZ3GT4rWIYmclM8daVMkIV2Q
NWn0vUu/mwi/DApyVQMRqV3tohwAzMcFwxFfwHF1wItikNfUDMxJjto5r9MReAqqZAvJGJYOQv8u
wg8oUFaoVkZgvyBJFW1zFxJNEBLce26zUd1vjmvuM7A1xesYQF2JMqy5CJdiGkikpvHCnJn0ngay
fbRucOa+mVp9744kM0oKg2qUz2abfPGM9jEri2dvVK9LhOoXDchJs/5Wu9aqChTQtcRLpKpJQXr7
WaseDNSaSi8SwsOvUcFge+hmxqrQ7Ws4xg+9gQRM6dRXYWcgb6GuGeFf+o6D4Kn9lEd0cyn2KojT
UUXWUr8OKQ44LkVo7fwp5x07W8mnXFZkVMLie6yea1XNk+/e0QxR/8HtOw7ta78RKYWMlq2qdzli
S27S7wYGOZfig6hxk0ZRZdpaWlfTgflu86RjT9vHdf4cB/WPLmwuZ9XcKxFRZjtQYVd19YgWx91s
1gNhqXeR1OGP+Dt+cPOiCwEl2NMdDK9tgRZZInSmnNQGGa3YLz2Fyy2t5qI3wD2Kuthw2KSigI+8
VAlbp4dJUAQPbcN4lqOcaQZOBRiaatKNhODtiW7cz7Vi6nRjHCEgslVabaGN+UMw+js1XmlB9Rm/
tWe1BKvjp/deMZ3p4+gnmiBMzamRLTFYaxzH+7rGV21C397OvvaCXNtXxP6/OFq4qrz8MS7/7DRj
a2ynV1sQyyyAO+FXtXCuC994dvv2Ma8Q1HNLRv1KkanaNCMACt3PMdEDm6V67WNYp5cff6unaldy
WppNvE889ku3u0dtdayDotgOMYg2J7+sOvI72fCIN/jlXCY7dXDWRghDC5TmlHNx4EgWg9o9pi3o
CCeEOhN+Sp35RzyaXzNXfZnRgovdz1o2PSeNeqZPdfL1ahrDkozF0Kc7bn1NxcNj1G2KLXS628oe
akBDX4K2vFLV6D4g2MrTcTXFwWZyrbO+QicCa84tMs+6ZnnU1T+XLaq8oW3MirKFecqFTmnWRvOa
r2ZjFUtLiR9h1u/CWX0pU/WFPPUaxbZNPvi3lt49Qs1fJK0LjBnxaZy2bz5+k6c6u1wc3RmDGIye
21Gtm/m1ieA8b3Jui6/Ija2n2foaW1SXQegs6J9eqzm5pcCybu3A22E+/+XMFZzoV/FmVM9wbTpY
7nEYWDpm1GY52aVq6h/F+xlsbxs0iJi3X02vf1TV5EuR2ddj4t7iDemB8yhi42vczC+tE9wrufk1
R2RfMWHNOtqZr/NEc6wZoGo8w6RN+mV0vkffMp/JQ4OE7uhXF6+WVe3ThgIUBdW92+XnBoNPFRYD
my3d0nSd7t5RYaFk+IXezPmW7MC6DkDDo2eyQHl1WdrhYxxOrBzPfM7iHR+1vIzXq5ZhMAJt6p6o
od513Mt5GGvVJ3kFY/lpBsc4wg132htscc8lvp1Tb/v9uY7Km6fESWyaIlHmoY/VRD4EUw2lLno4
WvRcjQUCbC6wRtPYhGp1O5eFAwnHvXInj4/WXkJZ3wtF38x01gHjeXWJNXxhPiFUnzGSjzsJckvp
vCm1LkKGR71slHIPJTZEQt9oSdaiInHlXJVdvZfKx0A0M4Yf0eYrX81c204GcaHVI7sSz5dNqF1W
ubPKi/7TFL0EurPymhwknbNz4WCTctHHYtsW00atvKuy7m8xu1w5yrSpMedWhmqfIODTKVBNIYCm
/U3WT5dGB0ut6v6K43bfN1xlkN+OOQommT8/WikjJbqHpVEBSfsicpCwScd5UX7HiTihe1aYHpov
vvoVK5tvSWNvayTLlMmYLhDS9sZlr2KSY6BIs67go0mFS49bWZugJGHjmTsbTJATB9U6G0FKq9lz
CTSLzGKDD1Z7NQdTihZqTjtiVzj5FJRA5AU2pjHriCIF0Y4vGCYoQy2bOBgAbrYD2nQIRQ1TjEFE
lzx0GUGi4ZkIg6RqyiGE6j6wRLQSrNtwdMINykJAxslgLzBh+OpX4Kxjz9jk2AK5SnmPjB4cHUr9
7Ob3SJ0vjZJ4zFHHyyanKbRQjUvgC/d4B3nJqwc9yImaveu7V5Zbv/ZRcR/U+b3StGApfDBPJpT2
4kfjak96Cm8xT4ov8XiJluHCsZG7ZeDgyUEcyS8heSNS7IXb0OJYeFiqmFp1CAcYobVulUtRJEa7
uvcm58q1J0ikXKSoBxBJ34Bv3RgJuod+eD1E3dfCCcZl3k2bj6vLk9+P5jgalYMBbOWow2pXTdVO
NhWS3vjL2qZGDoe7qcTxApSQOdmrbvauuMUz9eCpIIX8B71XwBRglY5Oa4UTGirBBIuM4R9N9W7z
JCOfn5+piU42RxYRphixZRjROzqPCTgI8Xovx1HZ23ZDBycKJfgMti7ZlAI4HaKb4b1X6zcRtjiV
dj5SOFXj06g6Ns+YLOxxx9ErsyorB4sRBTgcaQXitAP/Pij2NatvAQrQ6XMXfjA/UPmvwgjEK5KI
12qNQLJL8rHDkKdt67sEK2ISt1d+pjOCZSGW7GNEM6Ccuci0nE+w8bdBmr8UQfvQhcEOXfErb+oR
U8BtqrdqGAo52fwAo5AAAnE2dMupsPdGhwxcQnXZTWKMEE94vUatNJwE00mdno183uYzhjuhc6F5
zm0WqgD5X/QmAZjTQ8DH12vhGNFDVd7XbgGG3YQ0oLbzs3ibBcpg8L/GZOnG9he6UklmI9owIZ8V
39foLaHcSyTyp68MABfEiF1IvWGgo7fUgohETR/fuASpeBXEyCmQhWoyp13qcR+QZUDGUUNCOPWj
DZYfuBAAUG/T8hUiFcKkKtrcWBkDtkYHKcCDPmvNfTkO1XoC8++UbYC8gwdDW0OHgrFHp7d3jQqJ
MsVstxvh2PbxlzkpUd/IBEgczmfkcwIhK/jxN3iqvbQNuugeeDeKqvhG37WXkdpYWZ70OeqHjDHp
nzMb499B3SQadjX/T6c67qL1JXrDBZKP29BBSTEXnuHk2JFJvBha5cxtnYySbfpV4FKAo9Gd+/m+
1Eovi8qsua9ki2MsRvT5KhyLtYjbY236pgXYi8FkR274zG2einrI0pCSItSiH3YU9dg1sII8pXoZ
GfZFAT3LoLy07a0Teldayftl+eMHe/qMFpl8YWz6S7YBcWrQLegYbuu4hgBW71GVedb86alI69eW
NgRVp9XHp5RVx3GcJfCx5DpBKzvH4J+5KVH1x0FhG49peGFictiDcYRs6WE0qtaLubUfG7SZ8IIb
0kfX3VcJKo71RIxQD2Kor4Bj3t5jv3vVQHaFZ5q1RKTRvPEmoA2WUqA6gfOIk1lXCaA3El0+pLj5
0i4d+2KuZ4ynyxYXa763AVYaXgPktq96dHSXfCtXUYS+FIO3DT7Fj3UKMa5FEy7zjG2R6Z9Hr7rL
lXxa+GRiATQvwzZETdhTkqWOfwK52QHWsWCfVw2iSQAAMQkrLuh95hfo+H+LXVQnLMTxPn6qJ0st
ZdZgKIihaTCoP5faYfTxSgu9bDtU5Ws6ffFQG0n8+RL5ulvdXLXdMobvOJ9LZJ4qQOgBkcgkoWv+
0jNoemUKS93OtihUv8Yzr8+bm+cpbZ8zgcHAs/oe3Z/9xzd7qvVn5AnEuyomMrp+V/OoXp0ASEb5
MKEJKZCrufDAaYmmvy6sXexqeLlXexGffHzeUzXeu/Me95/j2Uz7wlIziM3jxk0pY7Hb3A669lQX
/e3H5/JOZKhxIbYBidEtpVY4SpW3g4uhB6ZMWyOPH8axH5YRsPWAbKyOnz02LuVfFmZujD7Nm0kN
4bK7aGaQN9R40b7fOAur2RrBS1qgfmTb46c4MO7RqhwzH4FTIwXkp2gvgQ0XqzERy/OtbzEYyZWu
A8sbsd1r0BgU/uSaNX9uOyRN5uSRuhHtXpSn1mF+SUwLLRq2SQNbG+e2J0kusd1YxfYJ2p13mxSw
kSqF/oaG/PWCnhcJ44JYX8n32Gw0UELIO/vaJugtPO7aBjc9jCGBUq1ya/jWz+aACRzdHq21NsC9
bn07QMl5QPwSTxOa4BaNieQi0NEQTozx3kzDnYibq9p4comIx4aygaXCKgjHJzOYscFq93HR3WL3
UK6cRLkaE+zrkZ+NlPAvZcbU3QrbHR6z7a1Vh7hFQX7FofdME3Pqo/GEATUDD3ytx6DONC0bcJcl
efWS3lVhPPXIUbSq+WSV1hUDvk8tFmVnanr9VOH1wGTAhnAYKj4uT/QvA3wLqSDs1LnVEbwHduvr
S625qFDCjYQ7lCaG4JrI29p+jKVh5t+OURxvgzh7rDuGNUudYd8M1w49/iv3y6/g7TG36mchLZFc
ocWLXkKHoDqyWau0hwKsWahBfPxdnGAKmHAswHnoVDfkKo++i0CZUjCVKZpHfrYGPwXDXSXjPdba
rZlxV/hvlYsIUp8yob+eKCFme54HMHsqyJAHEBEVr930HbVwmz/iqgd+C6rTBtcCmLjot2PpkX7p
jbVvG4jHlyhetgoGFKkqrKFVfF+jPtx+fFMyv3TUJhLtW5oIplzSP6LEvKvRPHtys1Y30u2ox6uK
pDpSau6+LbCyqPVxrXl+uSwypMMzXduH6CvQh8+h9wZ4g7R5sokSugGoVrqhe6YeOgXEALTN0JGI
EpxfErPBaM2l31PZlm543UXps5JW92EBMdoyISK3eJzU6Hg31rhH/PFTOLY3FkNfi96n59k2zpdh
nYX5a5vwolCpB+aWvU64FTgDh+hy9wrTGtA+pvLXmWeqnqhBwUYAFQDgxsDO8aimGvuBTdooA59d
Y6SUwPfrJqoNX93h/AxGhKc7zkV0OYQ7b0B6oIiT+cZT0W4Ywhd1qvRPDKAxup2iGGT4wp+zq0C9
adNzMPO5TOl3/CHz1ZC3n1BHRfcEZ0WvJMeR23wtVtQryxhdVXw7+dgmVMctN3qgskKgMi+cbZp4
Jm67OX0p19gVOg45RkheWIx8oZsS7hBQQ6QvJUHR90LX1H+Fp/jw1FRGCNbQU1ZqVYI8VYwH14qe
cmBIC6MztcVQEiu5inudeD+cgSrYjruXwFKXvkU0k/dbgGzLyv4TxdLXwA92Y4D2UxBby8Ao7kV7
0jufscH8UwSFbWo8NXW917ruRWesj3Hzpz7SNUb/ObChtvuQmH8Y+kuvbBkgD6+s3O2XQTT8deOr
xq1HaxCYcbIhWwglva6wTPGce+yQ6T6iCEgV26P5VbbbORW6o5P6Z15MP86UhVNFAUCaoQJaoVN7
PKo2MZiQNq2Rbce4SJGFNBbI+z5kQTNu6M/xfCLvvjcVTDxF/QXPJsm0M8iSE0ELBEEXnLklWvTj
BC9211WViQDNK3h9Q1p+sR0khnuv4tkAJ916U7Wa4ZEuIrSWz33FJ2p/UiWM6ZDGJUI8zr7njLF3
Qxbl26TDRLLM461ZoGHmIHS/NCroVQVkpGvXerT4BtaZHyIe2mz9ssD3OWzdjZ7Ht35X6ZfGJCwA
ew8RQny5VOuy70b/BrXMJYZJ+8jFOJTYYkNUQ0xY12+t2H/9GP9X8FrcvVWJzb//m+UfRYnxahC2
R4v/3hcZf/8tfvPPPj//4t83OLcVTfFX++Fem9fi9jl7bY53+unInP3vq1s+t88/LaxycDXTffda
Tw+vTZe28iq4D7Hn/+3Gf73Ko+yn8vWP355feAWoEUN7/tH+9vemy5c/fnsrsv/1/gR/bxV38Mdv
+BZgSvNS/Pqb1+em/eM3hW7B7yqYJs+zZL7M5QsZXv/e5P1OgofBT0EgJetO2cmLug3/+M3UflfJ
r9n8EuwhMajx27+aohObDPt3cFi6YBVZlkGSyPvtP1f302s8vNZ/5V12V0R52/zxG5dBC/euBSSQ
FwE9TB3oECBsjwuomoWl6iszmht1mKGg31W7oYFYDjH877m3deWIxGM8RRipDHJe7vXLNjxz52UN
vX3xbrs4nlyUk0LTq53uBsM6GLy7NulM8kVQCcMe0c08dfNd0mD3CBCkGS+yAPSRXIm3Tr6Tk3Ka
2Py2U53z3VzI1XKvVPz+sOu7wx32OWyWc6OCDUDdEfZ2ONYdNh6ddTBjyKWHzXLuaJ+3K2sUB/0m
TGvRPeaa5T651jypMXhbJW0vGZnvN42fM+w9D/WOjARE0gHXBdAvYq2cOHbz03JSWH9vmUOEVBQr
uJS/ljunvZbttL2cP+x4ONhhz7fdxWnfneDU5qN1QY6FWZPYN6FKvstWy8vDkeQcyO0bR4UCFUZl
scPnAIaxnJWTWKw8LGKexmazC/5e2QGEXcxe47y9ysNblA/vaDGX79/Fsnw52Q66R3Zpzxe16ZY7
5H6rXWwyYFmMTrSKQ8BVC1lIi6wMERfHCEruKNfJubffySINc99Ya612K8vpJNfJzfAWrmj88TUS
J0kH273oInjB734rZ/XBvLM7Z1jLpbePQ1yRXHw7qFiE5jFqChoKdbczIx0YlpyVk2jQehw8n/Mo
Bm8Z1Mi/ZY3d8k0wyfWxRcuGOdNBQmpSDKyTNaPBYwWq3VbOwqVEXaUKLrUwQ/rFRekqcQ0+KjHp
mhFYA28foZwu2jrutJLrCYT+3kNNfBqdWt0Q/xa46NjFLsZiNF0clo26MFapnX/TSTPs5MS2eC5y
zsC0eKeJiVxM5+lpnkp3RcNUQo/BBcJDKGm0xMeEQARTPMT7DcylrUq2fdcLUwXEj9AKezdrRPej
hQoX/lPVMilStkoHgEzOulqW7wZghpcWJpMBvPbKUm/kjeUzGaK3B+BaHbplaZZhxu4hDJuTI0M0
GjMrB/fVbWxOnro6XL6jxUJaBWMUW5TdUjwO8sbFTi7KiSk2yLkkq25c7ArXlheVu9YpMR3UZxMi
nSqeUZbhhjBPzb18CnFHGZBz8mwqFMDtiJNBrNXjjmZ+3MUzvaMwJzAZBydCkqMbhx3WLMxCMkmW
ZQKVKk10BgLnCjJ6hFLuFDfID71dlzZHwBljSmhBP/hCXpR8J6YC3dhv9K1cJd/Q4V2hPlX2OQny
mUoe3fsvZZOjYCsXU3HNU1wguekX5gJU8CIjU3gZiNLnO9YXDwO79UC2L0YqfTMrXbOT2+QcfYSV
jvjFljde71B1rndyzhOMX2GDXe/I6uLaYHQvbjsIbmLo8J0kSkXBE7NyGa/BR81NyrXVm+VO6Q10
m+Qs+FtaLLHSbbKIwhRcp8T7Oy3PS7DYwciDmf2Cp8UkqDErsLGjQRgg+KoqOISgldzs5Nxh0Z3R
STFn2FtiY9cF39x+RBiu6CgSjuI0OzrDmB3DlOi0pN3JVWHQ6pvILrbABZ5KM6W+/+dm3dzE8vyw
PKrAyvRRKfHd/c8dvt2mEaJabjdThU+NpiNaex0k3ODhLuWivN/SLCtEw/s1Axf+JkoRg1VxJKGj
w53L23WUnmJoyalcUVQohDqDvsWypdh1I2KWnR4nq3flVZaOImm8JfZ6MKYa0fi/fcHiM/Y6ZQPo
TRPRJmcRE9PMbquQL4/xIGpgpD7eTYKZESOHTDGma5yycKsBOez+LraSgsCgLcj80GzLRYBmoQD+
sQyOk/h47mOGvUVA0CkVNZiYqG6GCGBV9es0wpTL7g1vWeptuXREmbdHH8UvJwHDl/XDBQmfcSfX
+fn0p0NqGJ0zrCrkxE4T/NkLFZJumJlLA9bDotNoHcegqHdyDr0WCmme1CPaLY/aQL7PwYrmoqjw
eynxMqE4qJjLeGLSj2Ow8NQxWwWqRvud6DEFXhTwt2WzQhUo96AXkhJZ2iWOC28FvBYvUk7myWUl
vhooZ1QeOkezo80XutOXDMHwVltFRbe6iBceeka0eDw+Wbjl3GGxrW1tVahDt3I1kvLTrO3kJAg0
pPkifO0KPnZVVJ1y4kTCUeWfdXKxmHMPQQ2xRe4jNx8W5TojDsKNPtlXcsmkwWaoTxzmbVaufXec
t1lXGy7slnrPhkG1rpvqWs+zBsFmaga9Ga1LtbkHzNgvu84xl6aWGDhjBMEFVlPqYsgzkv4l5Qy4
OlWDDJk01BwWuIdWu0bOyu1UKp9A0KPrkSJEnYumZRCNTB3ApECRhVm5Uk5KsVnOKUTNNBqipB1+
Ixf7e6OzoreDyE1yrTzQZIs2K9Hxui+RhiE0EcuROMjhSKGPyKweWbh3EqCgFis2FzKekbOhDHLF
yljMycUkG3gJh2W542HxbXMm42a5p/xRKr+YwzHl/ofFt81HZ4sPv7G8uNi0Xfl2BfJ3767ybce3
YzBw5YOQd3Vcpmn0i1E0euQcSiQsWfZ1k6SE3yIJKtbJSffPnFycXZpMubOcO/xWLnZzFe7QApYL
ZoCOw9usatnzjDMmB1VM0dzK2be1h+McTkWLSEIkZeRLbpXnO5xezh12fnfEw7GOLvHoJ4f9xoia
wo22uvhYNfHZysn8z9zRIiYA3gUNPBaNYhddNGOViDYOE9PK6pVvTS9yldox9I1LH6HZYZejRbnh
/7iuKEI8drsESwRxIkPGC0fHejvLye1db/nQNnBvfLvif25UXrtc18hKSs4e9pGbayOm+npbKW71
sI+lBaQ1qq1XDsZ2iAArigPLiXx4A2y7mQH4IcMGyn4syxz16rTr0fwSQV7W9zchnu/rRkRpuN0U
O0eGfHL5MHlbWeeMTnpVpdMwibjwsN0Qv3w7pDyIXJab31bKZfSWxpWWzyStHIyjXGW4KAeMCCkV
WIGkCMypioVLeB2B/qpjxM8tEny4hiMUaRroPPay2RvNeXjUsGR1sCfb9iZSdZ1Wq9RXfDumiCU7
GUvOMtIOQ+7frRn/mjS1WPmdZ+48MNA7ORdWmfU2Z0a9s6Grvw1F6wMWA504GVXFOergjGHWF1Ma
RFBmrzSd+h/oFy3OGNHjD4HWozsr2u9ATORKW2mUi15vEHJ3tAc99Op1qgajehGF7k4dW4xKOtR6
RzHpzKLElwxBrKCE6yf6KnIuwzcvRstmU6u5umvFZHD8edfUhrYKCuu7KXgOvegSHSZynU2EsERv
iuywiySNMlfDqmgMhYYC4dZUsXEQr+Kvc+26q0w2x65oieWkma3+siieVKpg3rF4EpaIq+SDkXNy
IjekZYC2eO/jQ5bZw+5toqfhtpnRvZN1Yytr5lmkHwZRP8dyVq5V8+h2MmMPQ5ew33m25tHXiLhf
yNPAiX7eWRO1tfyZ3CLn4AmUBi+DDFH7bpL9vCi3ynVRhd2F4o0WVpmQeHzQOzs7NrFjMkLEBMW6
wwY5N4pH5Y0eA9QimpfvV84dJr0oA/Kdy3VysdVE0uew/DY3Iyk6TxiHvfUWxAHlBvlj+bsocG5b
xgjWs2hnO9G6Ehvmu8Mi3pM0kdirMG3E9oqREOK8f3YNIwx0pYXtu51SLMyjCPBTT1fVmwu/2Y5T
1+9c2Jc7QbMiONJKer22GIksezT/HacA7FB213LSIffgtJ27BdTX0ChoBB1y0mXkoRamSTpc7cq3
ChyhGRqXQx2G8fm4KnsS/YyhTLsUOwkEU4cdjIthp4nJYbGbTfQUD8tyTu4j95aLJba/b6Na/z9Z
eyZZC0GS5P8HydrnNEJcLI+e36dr3371n3StZv4OQF9zoG2ZBqp+4PP+k67Vzd8FFdZDXg+fXsth
rPA/6VpyvDDayMuqFC84Ce/StfrvYLRQY2EA2DXg0Gr/k3StfjSYITh8mg42CmKZivuseYSVbmej
KKuuG2/zAYQZYJl12YLm79Vy3KA00n8ucLfCnT1yl1UEVFWpLcx12qjcRH732Puk+DM1/RFkxXU/
erjHGvltZKOTFy5jS88/ZaqHWrY5/RkpbrkBPNNfjp65bbzy8+C646ccZ+pPXotv1bsX8Xde+n0e
2hLgrvdpaPG8VT5OoeBnwsMSA0nvBmJNXFITL+z620A3ss2Ag4femj9g8ljbsA3y68JxwiUuj/Em
rxX/ousa97oeRu22DM1XLAHLKyxTPxVIMt7oGhgno1Patav39k2NqaU61N2dE4XmhYeixxa9tX5R
u35647v+S58M0VaFdFM4nbZ3cJm80PSmX/lx2V9Fbt5ubDX/qy3CASlqF6lfs10pDPpdBn0eX+F5
Fl8lbQNyzGmczYTa1srGQ+uKWvjOVyDIN35vfO5GrABgZ4RX4crKUaNA5kZBWbw0trmJiHsQ1NGZ
Z2ofYUlFYTHRHmPoywN68AuSxYyc0EV6ssWMa2rXZLexOu4x20LaL9j3gXphlfO0Q1KUi8UrcJOX
8Z9tMby4WORtIq/Sr5q2JP+TqJ/6vjNAmrfdKrd7fVHFm3qsrceY7vMDQisLHrT+2fOQ/6x962uQ
tj3y7PawAEGYXxEprALTnbExwgg5j9RhnxSg6kI7fgSKltuksqAOYbiJH6SeFbdo+YWbCuNz1LM8
baEUbvqJkHOpdkDClpVGx2nSB21vODxLTE/d0M6+TPhe9E42LPHiDm+Qqf00YQHklAigkoZH/123
HpLIxd0ubHGJam8rq6uuDSN9fNfci4a/Fxm4aYqjMwgKCcz8uYzDbofrqzvohSDJdgRwdCYlGJQy
bW5z6zuaMMUVWoMQtfsY/7Kw8xcYy0ZXePzaN2NvRhvYa9hv5qtKD6/aqv7fhJ3XkuPIlmy/KMyg
xSu1ZiZT5wsss6oaWgZEAF9/F1F9p7qPjc15oVGACiQCEXu7+0qYCduXjijbU9wWqF7F1m9XzGC1
1//7WKTt9K9DEaHOrDigaUncCgGn/z4UbU0RPSmxBWiGIFo7tc+Fg6/Aju5QxdHx/8vb/aewRLu/
H5YTDWsSsyJc0P9+P3zn41Q3UXlZSaFH2EB/1S0p3kIY9lpvdOsytmmxjs3Jf6o5oBYaLnPH78oj
ioFF2Fnazb3RHQ1fWxO8k4bDeVW730ndLbI2Fq+Uk3pCYIMKB51WrCXytHM5kUCJ/3KikBk4/8XU
NI9V//yd2XuGZtgGMGS81pxN/v2F8PjFUVjk8cW2zE83i6KjG/HnV57eMFxhwgqdlMxvF9CH7Ctx
gjmfHaEu322j9S2OjZD5R7RudZ7E4nA7yEp/mC9Sy/8FNh5mTcwhCN05XQ3aFB7VhBNIRg2FrYaR
XefbufRvNgPu9SSoh0PtNTnT2l4/kPykg/XGXSEbN7toblBDh0xcgp5gXUfRAdVmdNGTzkWxk3kd
Ouhl6E+SIaCSm7CiKhXYqToLaLMwm7U1SiDFIq6CASa7v1qpRRfRkFJJFKi1YqWqnzwv0MlaTadd
6GTyGJRUPyqrLf5Lr92+i3X+Y7+jxMRgh3D/rlG6nzz/cQ7RnM7GChGI8whiCmX0vUkGVc5u3iGH
M/D2ibEcGm9Yoaf4mepe8svMddTh5fAFrxPKRWoB+xOJtk8H0W9b4pVvyQjAPb5v29/h3WL82XXp
xUoJEjWc5DMpvXGRe2N0TaNxfACemy4aO2MkKhzry9JRgPvVzao9e5U10l+PPZFFRj0+JFU+nKZ0
6lY0ZcU+LPSnwUitzWjU1i6aPMpztUbqja1B/bKUtYsLZy1EAQltIm7WcorsElKr7IPmo09Vdc3M
qnm13MeG8tmbh+L/rOn/RUFMa+D+1/3XLsaIxojg0DDGRG+7THT+uYuxh8daE7Xmuc3JoKh1oIK+
hzNUkwpuV4hzMJscj4wSHpgvlBcQIyTu2zRCjPXmz3P0QPwgt7f5x13/2MR2E71ezC/+59V6Cayv
d8dq9ft154eDLOEt/rElEUUCdqpHOdcBpTo/XQxNvhdGRp38/oH+bP37LecPGOVasEE9/fr7PnP+
BH/eHLsPP0bgdri6onb1v36nP1v//br6TzrYUETvO2R+xnztz9vPN39/pvnq7zftqvya6CvwmN3W
bj24GP+zQwOrgdI4bzs/Ml+M8+6fr1ocsml9iTjHb/Ven2BfhydhIq9GVLCzV3Epu3OvM/T1vjLX
iaiCTdt33XJgHvva29NfU9YCl2hfRjH81ZeWvu9S84RU7y9W+mjGx/i5TaOvTNHoj1L1XeWavUo6
IkUGF5CwUkdwqNVL0LmXRBop4cBOuJ0aOEwx09XSns5Fp63jRg+3cGSPnPArKu5Zv0kKUHAEHCyi
AFlp1TbFIkTxipoalLAxlMtRPQ6C03mIeinOyF0bEMEOQRwvpzYQi9TFAYLAfWME0B09TT0NBcNo
1/MasUf6n5b8YnY2LWsxmes8pkDtUkA0nDfpGRcn/lkn/aVP3eQcm2LPz9ZuUqd50Hvj2oU+jdJk
gGjQFrA1nHZcufcmCIcBUEwv3pJRe4tMxI0Iezccvp9W9unlDQ7bsUIW2XtL25TWtkauvUzuQIqS
ZXjsIVzLaSaTXU2AWlqdyrSGihYDu0RX9z6pCRKGCVfHBUoho6NoNfA05Ug31e9Io4E4WTTGya5D
8iXK9D0NCAKQfbrUM/Uzsasng3oKvnfjhmP+7NekqKBEvU2hxQ6W1bamsbJl1SyK4Dnwq2AVKjx+
Gizarv/hKoUFCZFjq2ftWpW1eTWtTwK5lkFZkalPsj7YJEVOcbOktFBsvdDRwWQzMurwQMd431TE
dsF7jRznwBn7mHYCeHCUxZvEg8OT6uwH/IJEsfyIa2RhbiHOWDTWI/7LXeWqTagLbT+6qEuF4g9W
eM0AxeGUdzBSit7eK2jKCwv9RxOCXyPSFuNRfartcUtfIdh3dZIwqqPIj9tpxPcM6M6QYLWnLmF2
Ay3bSN0XvQY1MhkhfENckJlqlsKQ3RpUOYQdU1PLpgc07Ao6noMYl5Oh/nKHFDbcq2UnP52y25Sq
6de2ldzIcmkQc7mHUkMYSq6kt6lpwCRG/2260SkToElEfGs5zy/6VD/hqHmCoesld1+XRcQh3SWD
5hd9Uv3YZvarorF5HUiOqyJSECrZPzS108AB7V8mrXyKzMoAkUSKZthUF4Fje10mkB1iqQ9nN/Q3
fW2FwAgA7CTFs9lXRFbEwErLqsGuBeC0jUnSGBXd5NZiaE2m7OdkQfgxqnZYK+ijFcLbqnDBWOr9
pctbOBGDdgqBMVWNyLba6OAT15qNAx9L9yJj4adeeBj0cVMk7jc9mysDVkZbNn0diX1hZVeNu8Iw
D2MwFms71Q55aBDH7mYcpE74aJWB4tBK1lHwBW2Xwh+TjU2ovA2r9fagjdXGc8Lx0j+7SXY1B8K8
GRAxlBSEnk73OpLXDQRvJpdOWsYy76xmkdjyue5ZD+qTfhIuhAyFOnOhimo3Mb9E916+MNnaJIn/
MqDHRIRUnnRN5vvWqD/4D0GkLDxvZ6bQhOwc8W0NpIITtP0hPPafsvt0XVWpATIWR3HewVFR6clz
ygaYXq4vys56MpihLjhtF0SrGDE+/BqRqu/9GiTcdD5hsRKxe2Q59G1nOQ5X9nRMi2NteeJVxOg8
Rid8611ry1JMLSucM1h4tnacnFXtDcs+dDUGyGyVlBELpRFvmF0wTuKpXk2JlTxmXrzujVE+SGrM
SWPt0YASX5yazdZxKiQFd51t0Po+salyodqkhEqSfqZIVhfsSOk46TJr3yKZEqGOWLNxyYBqVNqs
/K69jPZDWQtjjxtGLoCkSMKmFbRn57GdDA+8M4vGNvePzd0rihhtOWqgiVSGgc7S4R3VtTj216H3
DJglS9dv7adYy7Yh4yEWnhRqO228hdHkT0UAMiiARL1kXbQLsgD5vP3ZQUAxursqrDCfbcM7EYrp
4miK9l4P4GuEt76S8fRk1OQ0qhaarFHqatObXxxg/Tbr4peUgXM5NtKgh1dvI2bVUxoXVPVBMamU
yCRQvsrX7qnZ6KabhJuNW73CALgtqnL6KHzEGSkmi8JP9KUwnfemVpeIobOCJd4FsLVct9oQZwkw
PLe9RRxlYO/SIcDKKLYqwYQRCDUi5fOKtRb7+8GE2NWZ5pMusogCDvCWimwujJjtM+JjwcxG1Ktc
1O7Gb/1jG1T2lsLEg5uop6SfdnR5zlof/OqK9JfeQQTRe7WzpwmXla7etQITj35Xc8XWUC/iirj7
RHXnugUlaw2A18JuWrZ28YY/jkGaP/mit/sVgHUK6SSBkKwr6QQwwMSVaf3A7rGjkam/o6Lq19js
hmMf+uJSSLI55y3mi/kmWOvwqjmROgb2BAPw/rT783V2zA8vnKFvEwmoqlM7FCLuNkzD5Dlutb/m
15DDeCYjrHurOZ9urFwzDoPviusoMHtN99cogFDnWfvtJGm8KsmTuKi2lKesM4MVKcnio6ehNr+W
O8FMdTmHPxpCQTEP4I3iIS+PSVRoi8nNvlxQ9z+NXD9ST27fhYXy3INwcaLsMkCTBr/ia13+KZxw
M2/KrselSug6eQn9yOptSPc0bprHBlUDypH7q/XnBKnaD8Olb5SR0nvVCq89eJHoNzqllpeg8t/t
+5Zal577wI3ex07DnKeF2LtxBJ/DlFNGZfnj5xQSjKQ79U/l1iX42Lp7YspzVKya12PQ+4jOdf1R
6wILphObYXcBfWN9j7To8LwWzRUDnk5bpIVMpTXxK4bF13lLe4IZk0fGWxd6ah27yjrmQoYXTBnC
Kla634tPkjOA/djNTy+Mm4WGdePJbxqBIGA0dm7riEerRrQ+fxcLeSXdH/mtSgT4zeRF184t/YND
P2XTa03LCt57nneQntUPnK7qt8yW5prjYDjWad1cbHdIVqWGjaEs1XLetHJi0Fdlad+qNMh2DnGx
u6KL61tmYiiYN/GZ7eLQCL6EHftLTxfWBZtQehQiE+vaK+3XwI+e5k3DLrwNyb1sUGug/iq7POb8
7y6NmQumap31Rdrv3zuSpt+iIO3xpgeT3BH9XO30odVuQdn3v994wFBSdZ6/6EJew5a5Q3tvhP6u
1dalHWF3Rlpe/hisNzFlxlcfRNqq7hvthOy4vRhUB39vUIhjY1rYHmL8hEI0wakXIrqMfMZlMJrF
Dx9WXjPo37kTVSvLGsrzaA3muS91HAv3t8DY0vOHI+MwWWVeO50Dx5XnoXPyVZ2M7rc3wFO9f5Sm
o7rauv7ZQyx91ity//KSIAJXmtkp6HfzVkz5AFfzXpdSCfM0b6ARmf81itv8eRzCnZYFth2wYlZ7
8qVNqtOEQ7FH8v77A0WYLUqEeJex0pOTVrvwgVvb+3T5seYtqEM0S8/L6yuDp32MRiw6hF20n1LJ
39/a9od8yaJTv2Ysp4+t71briBHvI+JfOb+GbCAqsYOih9Aj4Da/D033xf2HE5dsyheeWn4eww/k
Qxqa3mHKNAOYYxZ9FDS35u8SoN9e4HTbxYmIWRvU06GPC5Rddjy+EyBEUgiv0wq8NzWxGI/22NBc
45y7cRyRvPdhsZ9fJ1KUEqKkUY/SEOFhRLq3sRMOL6YHh3mLNGy7Rcwh8TjVlbU3co1oitJZdoZb
vpZ6uLTh93zF5E+sbG2Mj7VdGje71n4MIlVfHDxQGAMnuHoRs30toqTh3p+gGdmJuqT9khmkVBOK
126CyBg+dXmcn2jYCWRn6hoHzudYabVIbhyveJkfrEovooBaOZfB9tqLqshnnF8V3fVtwJtNIJd0
9nadkbWcxuOXA9qXsfCrVQ0+MS0q936m1S8GBb7542sOlGHKWua5CAN11bOYVPj7x+x79dnabvrU
SdM8xKWHTeJ+fxEBPCRO46MaS2YnBUEfg7KN18m1dvNHLM2RfLhw1E9JG5sPNt6G36/opHjhlJt5
jzG0MZzGjNXzSzrAqI2si9491RJ2JPAma76TvmuxRdAc+7JXWG68KWbRrjXBYzsCkvIdFmnCk/5D
VejtgigMMIcyNk8T7JDl/N1VFe0p80yvZWGzPtMJAU+UP31UGlP7bpweaHMQ/mcF6VpVjXGIEyt/
6jzx8ftT4UldBHE5XLXYts6eoC8wPyCj6ZKGbvHST061J3iWNa7q0i/AovOn7aaBmDgZ2/soA6xY
kk97io3y9nvvyK5Y0oKXjOWBe7EjCe30vl8bvXsZKIw+oaiAK2dmtNXvP2AmjgYn+k8vrLuNaRb8
ZVTpvHhNzPKUx4UudAxv/MW6cAiu899uhDjxaSRwpKMfqufUHeqpOviW0axNzu1tAMOtrDLS1rqs
2jeJ8yn0pNrlpl2fywgXul6Y/daxSvdcpQ4Zr+44MRL2nFW7m6/Z5T5xTdjcGotV3dK3g3bPf/W7
bMnMz7sm7XQb28Y6l75ca17lbwtWsJxivpEvigcDptraHOh+E2dtrXzlAIf1xKfrVbRn9FhnZeeV
L6Xn7+NkUETh1OZB9d6uwS7GAdmibDdZVYdWZwBZpvE2Gf2TyKxPyhi7LPHs186IwqVh9P2uc1pj
Q8Qk5EG7UnSpUTRMbVofg9qtfl+EuQFbl3rS/UcrDi5oqZT/E1fV3CrvjWOj6miLKz4//Ln/P7eb
N54vzLuK7/dN4se3YTEd56fNLzDfP/UN7zFf/XMnw7i/LF0byPxsbpAWesy0Rw1D2vCyF5JygSfH
M68F9M8hJK9Pi9fCtai/xKyAIgQ529JrX+PoPafDxYQ4B+DjoGKSHdKe+n6RdjjO4ooYzLFIaZEH
khZ5C9m40cTKJq5j4bGLNpnz5bbauBe+fpc/ZO1iQkmyJgi74ySgkrXXX12rc35v0I8obtMSpUR+
v5ivpUeN4tTOVMZTmgF0kMh2W+1XKQRf6I/1YPTrxWQDrqYbY2z8ASFBl4/ruO7fY/K+j27MAiBA
LOLKAdVOfYUadXLDBq74ffdwlMm1kQ4Y6FKUb0hjDICL/cv85aiOVoi9F7lWMXIM5XRorW/0x+VR
sFLZFG78oveIKaRsn7UkUkt518ghzWFf6Zo2LRMyPmO9FJv5vvnRQjJFd8glJOo4XRWKIr3bQLQD
G81EAZGNuZw/GOQDPJJEIAFgyPnGUwJoWTmIoZtnmXK3KcVDlN8RxUZ/sTCY5x1LS9c30TGhvfQ8
JNvViJy7DDnxlgV+yuDO0wxSxGJUr+zF/D6/X91GRH2Yb+ex7i8TZXf4J9s9Ucg7SctwN+kdRHmG
KlosGGQnutYrnNnlKokzAYHeFUtSnklcbJvHziq6rRbRSEUar7aGdE+OGBtQyNC6F3ShaYhUvthM
zfAaW/HGLWtvV4a+f2CxaLUIMiMNoRMxbw0Bw1CaVR87S9tT+iK5d/SqqmT8TYwRWoXpHISCgirl
z8QFJu11TUp7zbxYfVFtm9K5ZlMdrgw1vM7+g9mUIO+6lflaMytUGjEUmzYCAN+mDok3jfk6xb5z
DrKT43Xugyjr6DgZ4LSKpPKA8dn2WQ49IVzStzZNLVinJ7a1Tkh+WoEg7baBCyWqc4aQfAtnafTp
uLV17EJmr3cXEU/JPpz619bupmObmNmxkFZ1m8YaGd8YOjh/S3OTmAI2eBfBUsbquQnIaDz0nW4e
AtUuYOAxt1ABS2NODUsf78gWNUFx9Tp7Q7pScAyBZ2pVHS+08Tm0huAhLX3oyFlWrm0tm26ioMrI
+yDW7KjZpmQUHPSRDkdi18RBD7q+q/LMOESWT8hp5W5mVXLq2ui5u7rMttJMj7813nfdd67MB18i
vB5L4zQ7OGZHx5+LVIDoHUq/4euIH2Eav8B+a5dMwAC9lt2rEyG3SxXNBgoiswJ7Vuq7/aftpfpm
VMZDdJewudJmCe4lu8hkoYPL24EpigIas3HKDjL0ZosS55S3o3H4c1E6aAQmTC9gR8rvADTNAn9s
sYwc77dQfdatA7kyFx0ao1V19+vMF5ScCOx1X/2yJzPsroJr2+RKmiphDwb+nfmu2ckzX+v9BB0G
DorZKZEphc1ldk7Mbh5jNLEbu+o9TOmJU615yHXSXqUVVqusCxLKwTLK8t//c3dp3tVi4i4Fw8q0
bMNJ2w9eOh7tXJ3SpPQBHAZMju5KqTrzu98X803yC1xEpfdHNMrnTjmU+z+upBzJ4ipARcYpJAqQ
cHGBXC5b5wWeBl2LzGWBebbstWdCQoZDFPAR5gugg39fC/7nGi+GGbaml58m7XBoHX04zNeAlv3z
5vyABuE4T5xqF9YIXucL8y6MTOv8JcRfvInu+q35guwszCh3i8mf+7xU0FmPQms5q/AD2BVMwnOJ
ZhPrGMPBSwdcjxYo+kLv/tRZsR+ZZMfYea0IdnTJqSFuzyU5/aj7XoYxPQ/zFV03SqMeY7uhDZSh
aYEam2koX61+olBjaY9BC0Aox8t7HPSMjNqR8SK892BF2yJ3aO6NUvbVfOEwW8cLHOe/d0mXpz5F
fMKy1N1JM3+dtOEYCliua2JXmF63UXH6pd2dDDb5VvWoD7vZHDEPW1gZKXxQM6QREjxQXiOmbzIz
AjkGdSAgQx0QugR0A/CuI2vVDkmSh/sUlu9vp0jucqgZhZb/fduHSR8GXbY3hqRYaVTVllZuglf3
kag2xTozITtQK+DP3pGnsACAUmxA/jzPjo8/roT52n/cFzr8EX0C7FpssouuLf11hdrgnEx5ssbX
Fi3TMi1O9AqJLtQ9VI+R5y0mFKhbN9daurssxgzAU2mR1htNJd5VkcHcscz9ogeTr3LfAqyekiqd
B8GwH2pxqulJnzvEipSAQ+43wx1xAenJRMVzCGq5iVVUf/o5SW+0WJ9zu1FHrzezVfoU2b66FXIi
hQ6NQWmKHoccDUECZ7E00hLH06/L7RiH45VQIHjlrShWARQNCoS+U6+lMdCmyfqIWqxhn3S73Oaw
nR+gP+Yes/e8XUV5SEkZxrerXPuC4mV4NKjwrpVXa0QBDMMj7mCWUboW7CKH1PBJFA8k11MldsyH
wKsJPfJp3TRgt12KL++6b0Hire+jdaKMpZ326UlHJ7bQR7PcOEaWntwqnOjOeMaqz0P/OeuTn+Ry
Vuf5FrV4poAlg0qGHXApfdt6U4WFBdHVPztLOGsSy1BfGHn8pqx6Pd/vVj1dBIMYS8dMm9cmb7Zl
mdg3fyg/mjE0Vn5qUlOqW2dnjAhgiGh8rjS7eYOipu+rGKp9FxbyrdQne6VC4hfnRz3csrWdAcTE
S0jEWzhai0yPCJgsmeO6kAHfXCfAZuT737Wl83ugvE7zMt1qWkv8PfyWfFC39pI6ibzOF6asYsQT
yse+lqKUqEr9qxUN4oHcfg67oGNhwMRDEpD50NFuZ+3xWrfCezVHGe+KIT3TSOnWooxAPN2vjfGU
E89HPmdjFRw6uPYOMrXGxyhrCM2znXE5TmO5QvvVsqtlvVRZQqZnQo6fXk3BwZ0YgYDbNHstso2d
LLJfedNpqE6r6tXvU3obsaTYZk1iZZiIzjzP6jfMG9qFxrnyuw+f/LTfhZWpvSovPkiyDZeJE9bP
rqGyfaH6ZomCi3qydpFS2HwIciUS3VFo5CRJk75qz1GGyt1Js2CRJSmnQr8FfQXf+wg3Nvhlpm2+
lpLwkrUuuz0ZE9VrQ4MDV292taYE0ZcyL45f3OhMGc9xZLbPTszQkBT4qNtk36hOXgu+heOO+a41
2+I0H+lEHJrHuNi4I62ukefwq3GqK25ZkXVn5Ovn+ZbuItoTWk3nxq0XgjCzpRlM0XUnSA55c1VG
DmqZfw8+dbagT8JLn6mPWlXjibYotW/s9XvXs41H+34x9dPJTqij55qVsmJxGf9q/mR+krWkvhN5
iLRioTdki8cBjEKTfJZ9H9FtC8x0FZSIRYqRhjbYa4e3K8x3g2LlIkIm71Z69O1JphJBs6Cv3X2g
u3JISQKIEfhh+UwA8IPt1N5neC8lUKqsTjSIuqWb+86mSm2N1sc4/vAyZ+1N0fTh+z2KqCzKV6Fn
dqtKK+VGWGP71OY1I2g9xT9UGK88gtd+iaQmVUr0Q7hleuYdiA1dM5BFZMsH4SYnmvYwdJr/2BH9
OtnqTfdD86W2tZgGIrN3I9KMOy7675vzo3Q4aZLaTBVLGdRPjmJwVqP1bply2tYB6a7F/WbdqPe+
0VHcGcNf0tamS4/vLez97DoiBjh6ic8E16ICbDt5eqVqmS+dJqRXStByci/vgqXyc9r3SDyiZ5j3
7pYuybgL8WfdJp18rSYp6wXpsMNzsbXt0PpLa/vvkmbyW1GQZol4J79m5CgtYr8Qi5zci20+pgnN
hmaDNjF5sWL1oaWY6Tg+vC9Deo+1Z9S/BofcwfQOhpvKHcWfIF7IlGSvymZYLjNKpAS0LkDJS1Kf
Hec5gPO6htoXboU7GavQFfraJDvsiiPzI4tJwLIm2Z6tyV3pTlK9VozseWK99I4zPOUc84VptddY
hMVSjJ6+509k8WsQC9Zoab7qZNceRsuxjxWZ62WdPeu12a4Tc/rMjDIyF4Q7EEfZxjcppL5qul7s
wqnq33jOe9pYQKtrDoyGVvGydqdgObbUt0a/YomG3P1tKqE0WXKZStN5N+nwE3Kkak2/mrXcZiGA
xtoKOgqm0c6klLSjzBQvbWewdkVfaPfza7kWLZFekUFdxgwyeaUrzIKxN9TSIthgXeK2fmpGMAOy
LJxDlsKpsezSPZD/EO6pHk1bM7PPSapFH1GYYCHMxHekC3p0iWLtGo5iNTIi/5Dqp6UGerCDWZ1N
YZXLoun1i0y6Vzg9wcIrc/uUdPKzafSGmKkKD9q9vul4jf3lfaiyCreytfXnQTeyo9/m+q3g5Imb
GQ641hTmyzS5X0mlr0RECpnjOMYamiZ2esMpljJJki1g4n7plXW778FRLZLGZ3XWetmWtggnMS0k
j1W193TW0t3S/SrPVudPxDaJc4JIe02/uLpVjdlsvLY0ln//gq2RrczQeHZySR6iD/RLxskGNbLY
2kOU7b3yvlc084m8LHOvpVl1rAL6uLpORHFvq1s0KXEhA3Q737IdEoo5p8izLEBUOlMRLWhurWyw
0z/TqfzZ2Lq1yfn116HEiJxJ92tAEgt8hKnY0i2i+tK2NDLqenqRCuGF7sXWh9+/FFEynpzBGxFU
SnEm1Ts/krJ0lxJpR5lP//+iKbeu6H7RyXgYkgBhoTCZWsSTOopyPGVE17zEgqxAgXwOs3viX8e0
868clSPib72UCzRbv5SNby8hmmlHmyp5yvJ900jv0JD8cAg18STNkH+hlFRIHWO6lEV6LmyWYlIV
WP2CNtpgS5k2RkSW7ryYlnnXHoPM2A+D9J8yXSCAieOHLkf2oBxfXhii3NK7ZAPLqur+DdE/iXMd
MMHCeZQML7k2dmeKF95FtkRWirq3X0mX3eY+hCYV6NWepnG1mmpZAtHgua1d+wde7iXVhreY5eEr
EBxzAbcRYGJdfdw7j19xVBcrKxmc9ShHZmg5DQS+TXa2qqFftNQXALKM7dauih9UeK8ttL7HIQ29
TUp5bFXJRNtiwIKnOTgJmRjyAB5VvgJROMRhDvf+fpj0sijxn9YKDI39rVW5c1/CD49I7POjxdR+
GUR6DCZEkpFLgTc1g5fQVKiL0LH+CO4zSqF2AIYM0JnWsvQeiVdyF03f998eJxan86M19aIMeZAe
P0CSoX8fiJVmTN2LCJJ1LsuYU11ARWkqwyUZOAORhmlysqX5ZLl0WZxYTFdDxNlqQIS9C30VbDJ6
H7Tw5Vc+0ATqmvwvajR01XQXuium9oPhxLfaq2LwU0m5sz1s34XJgD05dna0cjC/BBe7e6Fl5U56
OllkA8bixSSGaREbyiRG01pVpGi82YVGiYV6fdGSS0cx1//WOFloOAufKje5Nq6E4Q225xobZrut
3Kg/jmUcHnM9dLZ6ST/V6OhlOf1HXtYhzds8OypX30q/5RwWh+926A584ADVtyDUrJLnOCFPgxw4
b0EEXfFgJHa35CPQf9JZCvG1+VDmS9hOpCIW4WOVpDqJVUO2poCl3/I60W4cwA2Wp5bOqGWx8LOa
0ywVz4uoWYtYpitn6nXGlSjYRkSlbTl/IIvqjOZo1m1zrGLO8mUz7kME+FtmHMGCVCsi/IqMUC4e
OTaeao6slS/CQZNFyNyLarJzTa7VnrlJsSosgzJfEplHplmc3eRH1NbJg+rs+qil4pxFRnoBLd1y
hrOiM5WvnJAJLTqlWba18lYe9TjY61ouHoi3Jues51DOqIa9NSk9yqJ7bcNNnMX5pfXM7CLqSd+3
dvQw35WnOnLa3FgaVTZeyEuERaK5z73W6shLfZLTGucxrt9AtipKJ7ckJrBaOLWx7cmhX1dWuvZK
6iSuvmujkgOmmjCMkV4XCqY6ub01aFd8mg4dX/CFn7bT1bekYrSXee58a7W+NMswfEpH11iaLTaa
MP5EE+kTRAIdtA1b9daiS0oKUvUJA8n2QljyCeLOKqP9sSPaHoByaYeU/nKQaFZQPLE3KEoRF3VE
CbMIx++2uy93zU8V6kQnqiDYDZOvDnGcnsaeeU7ZeO6SuUzz1SIr7rW0QGLnGscuUhPGD/ZEMnbq
DePJtEjQU9BgctUbcxaElEFz6ywTU32YPrKGKFZD0fhrp3SanU0B4147CM/zRaxMXrfQ+5UftmTp
tO7zfJFS2iVecDHEuXobcsRQdRIm29gkxzl0fCw4QjsEUZedZcDp2CpQwOgKrl3WRtohDQZjleey
+qRS9dCawbuwxY61eM/UiqEg6Vi+ep2XXYpPY2S4SzqQdSQ5E/FNO+f/sXdmS45i2xl+IhywgQ3c
Cs1KpXKeboiqymrmGTbD0/uDLrsdJ+wI+943HCn7VJZKErDWPyJIyTRkWyo7YKZO+GSn9KWbIWo8
NgFVaxvuUsY90adk8mkWu3qcv9BCXV500NokRLrdsdB4qTad474dfJdghovQUhaVUEdDPljmqUO0
V3SGcZ1a1swyc2pmEy05ILK1+U6yt41D9thLq7sS9HQXyjFipSwRmeUQzhqiFsdBm91VNWkKAN9e
y4mWKvNspTHTtQtHhW/Ve3LJL/ay8Ks1He+tLx0ChxhH0IiWwds82sX+jSW/wN2SFTcEJjvliOEu
OuAIDm9hVKevdhRvlaEP11osbGDeGrcmtJxT7RYfRhMZN3QsF9LRasogZPHqFMa5GOsEQqYOd/E0
VoAVSfxzpPQ3OQyuCChanYYXMaesIek3PFZ3JX6qfWQDpsM7IH50DDTghbwsMfsk9dUZIF71djDR
ZvVQEHrn+EXrxMe0pB6Ii0d27DqvYcDgINsUcMwcLziD8js7bZIjM5BxGccR+Ky0oYcH3X6Juu4W
Flb+gyRPE/EXgpQmfK7MOfNVn5afRRVC4Dj2bxOaXRZexSBqM8Xb3qEu3OSc26VxBabSr1g49Sty
vO48NNpdV9S7Aljq01EIa+suii9lGLx3YMJHGDzgPtZ3MOeHuMHGVJv5S9CJ/tHU3A057LD0zKG5
Tu1zr9HhnWlwxr2hI26DNT2RSAhkRHbrm+6a8T6eNOD/1BZvRLtziZuc7HnIDaB6t/2O5+zVqZDp
YC6dWV/bag+pbe3B9RpDBHetodxn4vmvUZrvAK0wXJeAZBP+4tjmSrcB9GB600NzT6uTeRuVHrIT
tO+yLa3b+qMoat2lTqQ62lUJZshdM4v1YMdtNfW7agDVRGZ5Nwn7lwWk5Ze99p7X84itvB4eYisc
Hwy7CvceFkCYmx4REWxyYrvo/kc9e2Pju8eqVG8bwgWO8DEE4CO8PMK+myAfobxLRH1zkEB0rgiv
A3atpw48A0ejRvIlGUmtbe2xpiV7UzOdq+zjCwLn6knanEwFPWhCs2ygrQxSZAKcLABVj64ReQe8
jWKrZeWrmDNOvjl/qHGm7IgC5hrrGq8yjslXDlMGBqNEyzBVR1gxxIhNTLFbMIfXzPL+HGJafs5p
MecUqhbVjzzX5GU90OqBGAJfIJCLl22RYwMjlPUzYn/j0enL9KjHuIWrMCN6uWEPRQARM7WPrvU4
JXAHTfeYLId6iWe2UCA5dKR3sKpbEsYI9Ew/DVKC/Gky1E4ukS0d0wpQt5mg4tQSNDd9uDHJFj/C
RRu7zK1tvxkrcYsbkxRa6XVHpQEb0mk5HAjLcnYNSCoGnsI9FwP5VEZcP/fScS9A2u7FC6Nk2yZz
vdNkmW/mtC3vYq2Yn9vkxVquu6ERuweVD80L0hAW+bYTvta137lEZkIP+7ythrE62xliDUn2Es1J
ZLpWiwqm+EFQcHid1CoGnfrbEHNiBvqrSQbwNUiRXqW10E6aET5Ns+bcj2UvX6aO8z3GKPb3Xq2I
KPFhpMGo0cB1zZdXq/lzlOygdmAm+/UpApE7Wc5oxIEINnpZRGSPGdatMqcaeels+YVdfZjkkD4M
w/cwGP3D3IZYGUrUQD0Q7JVdcp8aTomdasrYTr1666IuoZk+eE+sUe3TQddPIu4fONFg8oWutkGP
XlQ2gXMwlq9qRB0r7M58HlTd7gK1ENhxYF3G9TDeg/oQVQO1Sr8Acp4jetuzTIV+nw9xt22G4i0X
Q+0jNDY/ZT0f89mUj7XEOFCWJBiY8tsKQ3TFfTI+DU59x3TgHYdYR25bpskrdKB3Hy9yctdsznbD
bO2S9vhUBB5KbTC91IzOOXBUkwT00iRoIc2qPxTTCMcviu+4Dll54vY+SwZrw/dCnQwAlbPTq41p
Ce8J3XTiG2lkHdeniL3U1sGa+zC7xt1YFWjWVGP6qcu5Ymr6FTVzuQMplT4Gev1a6kq/ZoPgip5w
SzTMsH0e+89cE/GTcNr2mWSJgxaKz0Lq+msseSsIK//zaP2Zplw6CnIaNzoN+SSmq2cz867AKOpz
noC4qkkhbDIavxgbT27CkkuGgQYJM2oPhRhOXwCjz+bQjM9x3Q7A6CkGAIlguR/y5ma3glz5bDb9
uVX2q+Ui1qTypPvgnwQxFiflj75zX5swfIw51Q+RPYMv6t1DP2M/gWZhbe8CggjtaHR/Li5ZkTgo
tKMwO2U6mied8I0TaFzwYrVop0Ukz06UjfemjtksitvFOVBmJ0y2ZCDplLKl+8y0hrskU8XW7frg
R2cnaOMr+aES29mXnfweSFfeGX2G8kUgwKozXXsCQq58fS7ST4SL7yHk5KWY+RUD2/hJdsgTSk8L
H7l+IrdPsfFlyI3AKKEKsnqMnteDNtHsHs6ecxZDXm9nx5u3Q+XEd+sh7iE46sj8sSK4ETpLg3Sm
bdX3vwWXyFMdPnRcvY6pNvbHBPwVPl25O5K9sRpr2q6EaUNebeCCjGsiAWcjP6DEqjd1QG19qzoF
n5VqLHgWwHbndAc90cCfLI04erivow3sS70jNB6hY6xAMJNH9yceNO+xA+Dy28zND9AB7Y5LmumX
NoCyYV6oT49utTWI/4/H/V/F4woamSi8+J8jF65x25Z9E//XwIU/f+hP4oJLCK5ne7QTSjpAyTP4
E7fg2f+GLZi4edfhh/8RtKD/mzRoCdT/xCwsfzm//08urq5Txg4zZDBLUSb7fwpaEOJfCmHJeXCE
QeCDveQ2mLb+L9HwDTht3dch95IOBZLF2o3z9pAuAXasssCxaWYfQIHxrfNsPcjIAK/Vk6M+pXAD
xre9RAmtB7ecWi4Ny3O9cTk/OwAr2N7AikAguoz8Sbf86vSATpOwaO4Wxisy89/MbihcC+ScdYuN
zKMhkWRZv6Hwgz+e3AVjiGkLXE32BlFnNUV2cDy0Jkabohkqoubw0mDpJWazn5/VZKSHap4vfT+Q
MJhK7wRdbm9qF9+8UW5r7FMbWiXsbeOBfqF+SG9pupODc67plX3Xx3NBMB2iuwwtIH+4CH62Fb14
YRnczWC7Ztzvmee9jZzrfFvGqekLl3XSBT3drKEnwg6YAoJK0T9NfUAX0u8SnaAJgs1AK62/ZAOC
/nhsbBj326DbZx5Z8AqylyH4NobRDyNOyw32lcIfK/23KV68Fr9RQtHnrtWmdNfKiEQCG4PE7C5y
KIu1JktyWh/Ua6UDhXWB3aDhn/aYyCuzSumSS/6SifPEQCJOXRpuYwUi0JnOAy3lDy4lf53BVKXL
6hym+HUA1i6G6NXBJboYRuYWZvEuRqfBDJpP5aUu4morpyG4DoFs/UiEwS6pnQcyIg12yC6HjW5v
jSaR7xhVgheMV+zMvB9pkL4gcUWqYwwKHIK9pXxKjH7+0Yr9WA+/Rw+UhAa+cmPIjnGlybYt2NEu
K7NneyAGEYYY8VZrbeuuj5Y7uQ6iW4672UH5QRRVsM876r1iulROkZad5/FxcovoSD818JJjvcC4
EM9J4RxGsGvekI7PW3PBXGBcQtv8TSUB/QFBR2IisXzQQNpDrJb1CjvJZBxGnX9dk2Xq6KALpgbe
UZswVckxsJyCQng23zksJkpMpniXNsbjPBuOXyYiegGPYBMrWng3bIXcy1gpu0676YI3k+aZk62r
T/CkaWsiYvYzd9wUhqQHgNvL0Kqta5ncs9gBDor7GNF9jDXZ4xQh2A9TfbrNA6N1pNmvmC959cI+
6wkC8tLU0ZeNHfZgw+9Ms3nCA4bwXgBddpxnbjPwjtv29FTJzu9d6zsLjPyL+uG2ti+9lZ+tye03
Bow6w6bYOO5LOBcM8r2xxZyKnTsO5n1bPoXVFO9Lqz16JtaSWuunk5CUOJrTIYnifG+jRzrkztYD
blharmBtdJRFXlQGdCyKvRH1FxUHE+ZXhPcMc6xabM4YOQ64Y1Vz6OfwwRzlHnp5Ly3cO7mCjukK
1A+YpfRDlyfHCvrXr8tpDwrI4itTNFbUylSYzhRJ3D6LzcnOovQqjPgmxqrcWX4cm8N9Pr12rcZA
UxEloLlHkWvhM2Zx75q4uCl1lwXaPbVDX28NjYLg3HoYc77Iee6pSyVAmz1tG89ldZAtn/EdktCE
Gpu2IFhU905h/BoPbY9xpon2Yd4+Bka/7RinQiQrO+Q4HQOUKqDEsR0Gecp3w37ATj/fVNt+aCpi
UIeSay2W+BlP3akJ3H3J78DC8RPBMSIlme3nzN0J4lB2YSFRxHj6j9AYNpSPBDmqKiuAxWu7/C/E
Gefeq76DdAruBQDzZlB4G+2UkK5mpM2qmuZoK3QwgACKjebpjkxcqiL6AvDO0pJtV7mNnznDtdNi
PFeJs7dwgM+zvJlxQBSFrKpd2rc/rVwr93iBf8e19YFftTmJgkEsFtWNHT72we7qbST06sDgWpJN
lWwLLm3bKZanKOm1/TRNPyZrMhng5mOgnPaIG0HhH4uuZmheBhWa3InGuxKs16+LgVScND+Lhp5y
CISHRuwaTAGJo5cHOu4qEpbDPTDgdF9vUFW/YfohyqElS8Cd3e8B4qsU3CJIj76LhvqhdsL6SLXD
d63iXwkwyyVQEaIYrVD7aHp3uhQTzeQmW8SYPGBOtuz5RxM3nC/N4tY0pHeoNJ3MTJHamybOhiMk
yV/TWJY7I7WucDTTnjl2myWY9hRU3Y7xvj5xa3nUreca38+3M7zJOPvonDR9xkWG1MfmrmkN5IVm
+vC783L1WCTqKbClCwI+TpvC9C7tLDQfdQgabjiE9JoUwVmnkRCjGJ9xjhQmMM6GDMFFwICyIPS2
jkGRklfxLkGM/crt9zAH9NWj4li2LVeV/H7yhHnQ58nwsQq+me1jbzbZTqLjhoHuq90YQhF5Pw0g
WMObHD90B4VSyHzWyzy9FxHVRyxxx67COeAY6LDHsOX0q5eIvPpLmyZ07BkCUc8bgr2uKjyZAWHc
kRxfZTR/xFZFtm9Md9RgN8jc+q8SZnhX6t1nJ13Xpz5PbjrURH6XJXsqofaOORac/JLaFIMyWiPC
hTiBD/qeEX+YjkBcJrVvnB/pDlKg3TVwzlvLdRSh0nVNI7KWUJcYxNfBy3Y2bST06ZgPpTHkZFrw
sToELPaFpIclceAgKoGcpEWduMhDaEwsqJSzJd5KdIx1yp2CPJYD99qbTeonIGxHtVYZnXGwnLTe
HBABedUd8fn4FWnZIh2g8KH3JIpg/a3X1YcZE0gytfgnzdWEG4Gqp+avCC2AbOx7ra0suPKUqCMj
Y/fjeo65+YSV/0m66mHga4Ru/KITSOtbcav9IoeKFUx78fTkFpoqvM5td6932wwu5uzF8QTJ63LV
meaPtOLktQSGuzBEyVMVLZpNHW0tdU/EVSz4nK1TG6bj6e+AUnvTwDCnuxSLAmW3+EICpy1QA442
GAaQbJcNe52Wmr1ib2zG9iugM8dvJic+w93+jjvmjICq5kQjC8Z2wn1tloY/ta5+ssN83tk5MQpg
vqXvWIbxYOjYEjGgv45GXu1nJ8UdJPTgHuhh3nWeSwz6IoBLCWbf5swKfvShGeYHr3JC7jVzrWbH
e2tturoc70ASq3no0VLKpsQk6xC0kOZ2cub0Ij5SH5C6lfNJz7Bl29ytt/AkXMFc884iOISivpi7
YBVqxOinTKTAj49lJc42gDs9Gd6eGph9Phshc6iUB5pO+9awj60yjSMryX3ixeKij9DZg219N65X
HiUhkXhU3Wtvv/D9hJ8c9GQzST3dWmVOWHju+vnQGydu3sAoZretRdjtaCUvGM2OJok7F8+c0e73
gHONJn6HqdnuckN+WZ1Vb0dadEYMDOy24zYkfGADUDIhzoGBsMpoO2qhvTMRlkL5ziQYgCqEy6Uz
wxiv6e3NrKyvUfBdgf+9EMKQbPPU/ipc/MGTA83R6Xj/FrrgsD6tVUGVE2oXbvI6dxDPe0h6htPJ
tmG9iGvrE2w9SVY+6wjM9rkTz3eDvly/M488CatSBwctDVfB8qk2sfcLTEOpUvUb5TvnUVYEOtXs
7YwjyUXXi2vSMbDbuIP8qd7W9aOmDyiMCyfa2+lsYlbG9Svr5CIL58Fgx/ADrYl3Jh95TkTUJq/i
gC9h+abqXF7nIL6Z+fxewXJxE9asizFs0fvVblse3UEMO0famu8s9UR0Zm+8MkjuZpH+HBPEKVmE
0kGOoNGZJy6W0ck7BpGbF6kWQgcPJaFmvtlnezfu66uMxXwjQDqkG5ltH0O5h8pEOjhpAXfe52xk
qoaDJVifoYDQhJLK5cUI0MF7FReEBvJuSOcRLXlzsBx+uQ3P4YqnUfSflLKdROR8Tnip4daQOfcl
GtWSxnfSQAZ/xPsQeomJmCjazuQ+8UqvjTan9wA4TKh4re1w5mvWtrs5/IooCDk3nZ8EbDAsDh+N
a6EnEdxWBcINLo2/4ia3HjMjvzQLkcW8dDK7MV9CzOXZslFBn6PWgcMN1S8IY/dKrV8PaZ9skskK
nrVEfWdeW+9HG1Qx1p5U2HRvkS3zQxx9t9qo73tA+rt5Ti6ZJi5iOs8W9H7af3p2rm6sMvrswUYR
kVnSjodvhtbCpgGGrOcPxaf2Y0qI1BnT4q9wR6HJlc8chatu9Aevnm9Vh68DDSkh10qIPd3hMRrj
PdQnXyX75OhDCVGNmqaR8bFye0RTcyBRLLq/hESoPWiCwE/JlbFW7SumtQSmAhSakzSCkdyKie/R
7D05UX9XhBqAHSHsx9pxTwTVTAfLbREEEl3gkVr4I09s4jDQYCRa8S3Ic5PK4NSu6poJt/D5cDiT
2YF34ZDej9N4F4bxrUGH89JJUPve5t9fGVpzRslFbocITplm2rtmUUUzhyOx5ezeznpFV3hmQObR
tKBP7a1C09VTarGs+yGaU3UXpEgM2pzbKt792zjMn2aVP4y66O+UpcQ+Fh3zbGv5WVksg1WLDgOH
NY3YMznyqHOidnoUykTVAMuSO421lyz3oyXkvrFp/SscghpVJfexZY+HPg+HHcKl986MU5I0huGk
ZWLYeMav1kWnZDv5XwlSacBgLL5K3QTLNlPmgrgloj2pQL14qUFyi7WG/HCPH02HbrG2uysQL2+z
vM580wwYLcvwWlXt70oiAS4jqtYy5znuebMXNwrlIoa+nSoQAK+o6mudRP44oAR2wnjncR3Yj5ak
ckVXxhV0t+l03Ve1V/pdoSGIdazdUuQet/E7WTdkEGg4zzRdPEedZHZUDpoiZwCcdJh1oHZjR2s3
Ia+Nj039bmMD4VJonYgLRLV20QMrZphjhYHH27QEKWSKi0nl9fahF+mTRWaGsIioGuI234FBUHIZ
IE0yxgKeOKVkZepJZk51lvPSqH0NntyvOrGRdvEqyvj3LPh1uUmFJDEDfjZmP5l8fwjstSAO3R12
MwsPCWebnpNqaDUVNvSQX8/8LVERUg9Woc7rOR0c/gm4Y8tNVevvqHlUVIUM91Pl23Vz09yXeEBs
lwQuVBFsRiGFONe6Js5cp1Dxrs/nvjTP66P1UJEu0Rf92ZUt/bvaY92UydbTIuO8Hmq7Ns7lclif
cvE2fF0ADheLpedvX082WNyOsC1IKZMDSj+bqc17QMwTnNa/rV1ewnqoEA6esfz98yL0DhubnQlC
DJbYZ7Uc1kf/3dN2aDZlobUnZ3mBem7rZ+RpJZEVp/XJ+uNRjOMuVc1vvTEKxDtUkuAaZXBaXvH6
yFQxbi6h7alKM/O//yteKp+vfXjKljctD3vx95tkJqjZCZdLaSVK3LPsesUsQhzXuY8euo4YGacj
0G7S9O64GB6QxeGUWw7ro7X8YX3U8DGt/4+OAYDakyaItyglBTQM3hwwk+5stpSyKr0cqO1US6t1
MvRnc/lz49iygPIxWYGnHxt8HeUS5DwPZEqvh7FLCZb+54eKOwrfEqKg2XUfVivJ6rNZH61WnH9+
VjCtHwsr8dcyjNVcsx4yTTWIyOKXUS5wm2M8hYvVBvSvPKtoILuvVzEIPi7Ffw5rbQxDNs5FssW3
rh6i1ytlfDLwV3qdllbHidvzeS2OcZjR+UJXZNY0NDQU4PVEsBX930+1FBeY19coeXvyk1fLXsqZ
eDLkZx+Gw1k3wgK6Ib4bl6RltRzWnyPZCRERxUrblBhJaX0ulgl4CYNejUyrxYlo+G6XzvmnkVxX
Q1OKpLA9rlYtzXGJLRsGCIMQn9Y/h9WolcppJNupeFx/zt+fnD2sjtQnLaHRGCVXxxbUVwSKRyM9
rG1FZI1zJrOIlC8im/y1q+mfw1rq1FodBpn1hw/m4u4xaqQIq9urXl5FD1/GDL38BY029X6RIUEi
0uyFAjBmVYucGY1uMUSKfucMMUApa1JRUKDlhtSlR92bN5ArFnsp13TD+lIjzddJOoCLzPKXqEFn
ncQ8DWiyAkLZ3cZBChVMI/RvV5DUQZ/aUNYIVOzgk9i0R9ygB6Ure98nxnNteu9TXgw7SmC1OIkO
JRqvGP0Rq3SNYaCzdGIy5HeiPVueoL+I6kWfdqi3yQ7vzIR0NuIwyo1HjeY+n6jlQ6Xvch7nCpQu
Edl9BsG/T8KNfhwKhd+VpYFqJgpz8d1pAkNQaWZv5JEUGxRB2Evzfdd7PfsFdj2Spp7LyjW3Yd79
xUjXn3qbqVRL3+KUKnOZcL3UDyqb7K1l8xWUC1wOM4DIO1B7Cq/7W1Lya6nwLEEpy6s5ajSQ10O6
T5olphYhpt5JSFjzuzMH8kU99gm5tHMI7dPS+V5guULTjFLYDMZgqwbk+NKTdLe+tbkzb+1Gahsv
Y+ESLrF3MtX25eCcWi+xz27SGCjiGnl1iuaUJooucXVVTUl8YMl6ZvEvQ6Zb9w9tH/mthko/J2Ss
Z1gmmOy9NIsXREbzgQKlJWZFwUsH9sbCnzATjFZ+Ki/vNqbj7LNzXjTvsZ1hWCT7Cc2KODmG8dnj
jEREIhzU2qM4hcMb7rzmBSRrI8VwSL25R5hENE4dZI9jaDvbtkj2tsP9rfaMcecY/YeyXca9GgCq
kz8gbDKY0P6zcEYq65zoZzc78aaaNY/ELj4MLewxRQzFT97wd5Fh8s6WLCNRbRyzpJxafKtcPce4
YjWKWMMweJgDZ9qOPbinZ9iHDitSBiyBcHeMDw1m4TS3XK7gPfdg7I474PcbmZmBPsqtrQL9YGIR
ohphIBcubMi+G0NsLNLemAzkcAsLuqZI39Dmo4EkBtcymx0ORFQe2R3x/vXWbL1XNoSR1DRWzKUI
O26/wAq+hjGxtqE9lv4AwggVwq0EBfjDhNIKlKPVjya6JTFFr6opBPbyBqAKfNVviwjx6EPzNAv+
4ak7XBnBP2eTmA5ZTWQT0HCB9mwrF7mPaabJzhYw2s2VU4tvl01Iz5T3WIzsTyundbfon8ocS+No
jm+6kVv7UHVfgdajV8HHy27P16xNIpCLhMEHr3kUFZ+UDMXs4fYWhYK1Tzod2IaNsXVx6RQYPYoJ
nZVRLyRUHrzME680wJ6wN+hO2xh2dOXk2ixURoaMZ2e5E6qsnJxaOknpaIKndcjufrIeqhxViYmz
ZIG2UKSTBKfX7o/QLfU7cnMK1nP7Vgkkh3YSKDw39WmSWnipk6+JKDQK6WyslhPtEjFKnCgzHo1A
/yDm6Qtgu9gEITKWAQG2a4QXrq2InboDQ9wuajryU0dWu0ii7Y/oB+i595KuGROAJ5qXCGKF1eRb
0/jfIMINqkZqOug12La6Kfdupv2yLULIHKX/1QytvwScvZXxMO8jQboYs9GLHIYIVk2BFAQpCYLU
kFPpigEIEQx4H5dh5mlaRwC6NzLKq9uobbJiOleRfB3Q7j7oxxZ7YMk3L6hqG9lHG/qpJn8QmvVa
EO6WOl2HnMzM96FbH2ubtociJZMrnnBdzVzYBWaXXRGSuBZyO40HruB9pPAZ4Hky7XsuWKQVoBiF
dOj5u4EmWS4JKXuzFRoA2dRvYk6wV5tqXyOQA5+N57dBuSQFBgJkbbZPjZD35WQC0Yp9ZSI+y4z4
zoq9t7SKG79zLXEwCGABD8lJQ4+vKg0Nli5K7DKq36PpZ6jhEkoCXB2Zki8Mnu/YhzVgLOycHvf/
EsWy6jpFVV94jeOGRA/vvQ/QT9ldZnDODG9RUIEmO2fCnllGKs84OJPzTFLbbp70g4VpepPAx7Dw
2aTYh+WPMlPvNcwBgWdUdzjqBykrgr3WeGrJTgYdwRxUByh9y3AgTb+/tXn2GzDQUtJfW5LUGpAR
gOO2ZRCf/qlfWv/rWpC0VjAlYfYGrokreWZKWQ91zXDac9F1c9og7KkIj7G07oep3dAN94TqdTiE
yLiIac5U0x9Q3Xbn9RDoOMnXR0gmA91Hmh/s28DYkivi1si3KwG10mso0AMrPLgQE64xn/pYR8cJ
JglNZwVb6E8inqH8QotACsdqxyMBDdc848bjeRXN4dzGyaxzDb9AHHOuMuuU6vrEhE8Q+ugNmL4B
blEqM79yk6QMb0nfkNjFRdKWp/XnNflVB3RiLPVYqIDvd3MPPRmnT0PQyb1u5t7ZlB6DNd3fS2JD
hduSKWhmK4XKwofHICTbOuSmapM/qiE/Ebpe7SY9yy/m7GaX2ejxKIT40tk8/XBaq2jR529q6mN8
T8LNSNEmOytk7JTLYX20Hmj7Y6VaHxZL6Wi5V5GeojhdxPkpDTRZYvyulriSyeXcpni8YrOK+x1o
2Xe4hEt0qMXPdtkuRW48ZdWrNuRTHptpAP9YPjIniP98Wo6ah4OVNHc1mWxLhr3mz02SoilzJgB7
Imw9lj8/Xv4q+hrAzgkfnXk7knB41HPSAE1L5scksHf5xBj4z8EsGBURKgHlrg/X/zJJYonpwD6m
aZRf0GTNECXxPbK4z3Qpmpn0kbLVNG6u5Ec7+//yM1wiZAHPRIlPbH5yRmE/CgWhSl3N2lGzPloi
l0598TYk0jxz5TTPuQo5E9KNtugZUFj+6SoylhVhnpcGsCggm97MwWaWLeJfiqjwYxHOPZTVth3a
mLQh7ZAU4NRx0pgbEzzvrLWHImhJFkSJiX13RKhV1S5o85JPYHVBuBFOw3dsGfXXgxP33h6L9H2+
rHXEy/wuJ1BSbusnemDjflG/tYxwRcx3p1yyGpywdVhbRmCDRdMBYUep1ri0MvUVJU2GnORG/GcB
1frIc/XsaISssAXO2A3va76bY+0vS/HF0ZYOyvVAoMOfR+bS32c6fEftDvEldvN7HDX/oRbp612W
EmywRUdJeueA7OVIYY6vlh1x7fihVJp9JgTHXT+IcMnNoFEVNQfh7XLrQl+DfHQDJD4jeYXiDba6
sC+1SXwsFBAAZT5qh3lJFQqTGTzVw7znLH07YUVNZ496dm3byavgKfBwU69/z5AvATLD2tHatoFF
TQgWIZdmO8fpmdWDEuDX6nixCvWtIDt6WWMqzXYICCo/2qV/y1ylLrHN3Er8np8sBbPLDf5M6TmV
sstTq2i6g+l1p25Z8hAu4pI3dTKt1tocc9kFvWjpPLV6NpB2hhmKIJ5cBShs9j+lmJ6SOWn3YtlC
naWFkh4JiirX51R8gHk2hKSZquwvTlbH2LKazSrBGYnRoRNzeYnl8v1sWrM5wh5s15ce1R+TzJrT
+krLDHDYN0V3dZZ+V4zXFIdqa/datoWc9fY0d5B6PJmnSB7XXzmt/Wzrw/Wgo+9f/26oqj8tSWJt
1PznuVJm6xfW/Kj16VcUmgeJWPfQrt1DYvl28Q2hBDKatWMwLheX5WeNhSPBgYUgy4x3wHJ6+lDX
9yHR2o/ZMtxtMo5/d4lFdwVinLOT9RJNceuXQ2r+fW6uL1FNRBlIOsjIxWItb3L3ZzCVr9kCj7T1
FB7kAqUsz4Ip/sZtoshHpks1gD70Ucm2vuEo4IHlZa2nyvp0PczLfxj6CEuKB+a+vvJx0mqixcQS
DHgfWhnqEj7dxFmiYuwp8itzn8YsgWroTyrP0zPCwZBBGD68mj64g2mbRObZoUqbRy3bZ3X1bPau
efTS/t4oDNaHMNgU7DTbEaxlg8vgqmL9gQkCMJIrl8g6cqoUGeLoXqeNKYGva7JQ+SKfSfoDva7U
rwpcE6lk/uRW4oNe0U+Zufd1ZRC+p6XWAfOsxbtt32XJPB+qJOF2rndnhPWX1qk+7R63IzZqvO9W
u8kdVDlTtCS35F+hJ2a/VyLfZQSrFlEA4wqyqEw3PdSx9dpPF/wG1xLjYyls7Oaiv0+G7KvEoQq5
cUWuWmyoN/0FHN8+KbBKHFdw1tH0lAX6sWMec8OapJypODk1GcqUEwXbJpNUAvQPbhKYG+fRcAJ6
rCyKNkYZ38aMyTiu6BVxJ2tnChZjhlQGlW44VQ0piYtMDY+HwjwYEA+N2JUdgh45t0X+AFtQXKba
lphyi9NELMbPUn+wncD6FQXNBDWxUDwlMypZElt30N9CS7t5ABe7xPh39s6ju3GkS9N/pc/s8R34
ABa9oUQnkqJEpUxqg5Ou4L3Hr+8HQZWoVNVUTe9nEwc3IoA0hIm49zVxvLX75g/NZV1fBt39UNYo
WuWKu5IPI0lnIKRRRPGtUtc4b6/lW8St9GhCiJwXCgwmfVuOW2AIvNfGRjtqyaSs3CBzb4ZUqFsJ
YPz/7lpnd60feZs11Xj65Yd59hts08Sv5v+O9HzMwubXz/96aL41v+q/nPcG9rTt/7gCUxlBCU5H
Kesd7qkJ/T/culhrCUufUZ94d7xhPoX2Hz4mwrANHZQgZ7wBPjXnPzgVWhpOFLrAN0YX/xvAJ5Kx
v1lbmMAfNB2RR83QBa4QjrSp+eAekmikeDTS6r8oox8k4XIoE/26CCZ3rXW2/tijZHudTpW7lqOq
o7AQn0f1Cta4HE2S+G307869TP67czX3W+hTSPaRvd3Jxkl4saGX8GcMcqXcibn51BfB9f9zolLv
7awZ4IdM1f7SsEn6GIbgjnbQVdzSNYCIJ+mexbkPlZmwHDN1yU5WrHW7NJ910fyMs6Y/+gOglSBY
5qKKVvHUj69WUcLAmemV/rDCMrYB36OKybzGM9yDE156O3lkF663yzzfrsDRMCLj2NNQ3+oozgJE
X5oCXFtTYSbM+2GC/JVo8Os009F2Mg7s9ggBTv1e8GHYjPgc7qMpyPfJ3AQeC0Q+gcjR/D4gQ9nY
IcY4cRFTIJKHxcal6reXY2huKQgjoTHo+yNO2uw2sK6oOtxuPOc2mI8myGhovlj5daGt89qon0j4
K3cNpguw/uF0DEWX36Iokd96SkwjynEBU7tfNE3vt5gUpCjtFpCW10bT3GpweW99quMPlG+RE+xQ
4qhmQ63AL/oDZU9SezhLAAmwulMcR1TsEe2c3/atmjQn/h1oHIcYX8g+2czPysxS8LcytDE0OP3T
SfJCidVtjAqCSU9mHW37kE8PWKiPjewrdDF8GJB9fOof335zx7gdo25joiN6rCiCP2CxYiGXaOOp
Y9rBw1CTxup6CBKR3jfrMm5A44OfvSlE30HfKrFKGiJ7mTlTftIH0mR8YYPnOBFYhg0zfDBD9oiV
WkLVvY6e5FHyflTjCnLuuxwJQ8fgPAnspZZQOdREZq3hPpM4lTG5ZWvtp66/6bSRlckE7lmp++BB
UNlGEgoXWn9QnROOC9WiU9LoZzD0y6YM0tfGG8kfmUgBWw2sPN+IzWuvGb0VMr4zDsIj3cEq1lpw
0+dAq/T8NhgRv1XZsNyOc1MKvH4HtoBA5Bio0D/QeG4YUYIGOcyy+MEyG8WB5FWP0p7lkFsqN3OY
ZR3CW7mYFPwm81ceT/5B72GVmdU90j0aMJbdZDUGBZXY1HZRxrr4ukEkExFUtMlk53k8qrXvdpEG
G5FaIfVbBbFhCGQOSfMfSpMOBwQYjdsU1rITiWR6QnoKhlUZ+g6wTR9/c+iAI6nHeLxzEY85N5l5
zRnhxx4ffZG8RGbXY8VxNyTDXLse16iEhfc5zL2FjtzjDxK9myGCo2zV1a3IyjXmot5ONrz1vJ01
v0dkmMqXySXmBzyChQoXJDejfUOd/xBUM5hDWNOL76l7u9btnwEOAOZkhc+p4/ZL1QJ0kk9Veghx
JDhPBWCI1U2aP3/4FN6dDZI+2htq2myMdDFOMm0Xc0MMk2xSfjYfLPWz95uWhm1gB84vXEmTLbUZ
dhH6vHGWW4nmsqv4HH+e+iH+y+Hnc0kBxdD1BnOJRI76CJvhhDfKcEzDMHrMsVJJ65Q11Ogtk/ln
lo1mo/ruKWm8z4Amya5USszIQ2c+Y0CAfCnnXU57P+PSb+kTIhfyjH//M0ooDqBTs4fRqebSft7f
h3pV7T2bnLxlN8U3QOQ3/mD4T6mrhFvToQDlw6T41u2a0I+/1SkaSA2q0Rs8CesnRUm3AJPYSzYP
A3DsO7xmrVMatAd/FO0LMKpgM9m2udRwgn3JQC2hDlQHx9Ri1Vv5SGdjPceqtRqD186rx6tUVYd9
h+XrQxqXd2Lur50B+5F08rZ4bWbPU4vS09zfusB90bfSZ5xy8Ko1xx4m5guGJ8qmayuT2hndfmdu
m6gIH31ULXeNiZcb8OPw1dCj63+5+xxoMb/ffULAYdFNKgyscLgVGf+wtpkiw6ltFYsjltsGshZ8
uiI1nl5NdbJJLeisGQrPOLWTw6c8hyiXuDbFmabeT/VonAJfeR55YKEiAxoYyR7uKxAj+7So3o5k
n+Kkd7Bm/c2nfjl3aO2hXsh5l+HILu8qsBmbv7uc7FPraE0hFbk7JIYG6jp7tUmtfVxBOE3zyX9p
7Ogo5ofb8qy70jbVZzlVD2DOyandhGTI+9RcJOInMnazAZv2DL4DmDHqXNeYmvlg5RVTmYrszmn7
LY/kqkfFHQMqjlRSggjDtMHb0e+jn+dRn10NSJmdz72MQvPWbvSqNa+czFX3yjh9bNxC20aGXW0/
9V/mxl6h7mVoW/me1L23CWPq3YvLlMu5ss9C4RUYx7CRp8pB2f/5tNRlpxrrIGzzeOVNyfiFjyeE
T0erXuyRClbYOP13ytOHKfZR8YoA4Iehgg1yGgKHtkhka2E6q4Jlj1BloiN8A/3xPZpmUTFwzI96
l0ZHKSI2j8lI50t1mfn/dB6OUR+ucvnzfP4EGf3+J8hoHvv9T5czLcrrW0oXLRUDMPNOgVLoYOk5
dTLTP8g+eXRp4Mgw4Cfmla0Nb/P+bnIwS3T885Msfrd0Ndk7GQY2mbhTaKY7b3p+f5CHIFT0oDKU
n2GkPjRT5dw7FOAOdUytTD7RLAl+tDAk71n6hKiz/Nnv0F+/93dTCL6v1Md5CfFjEKH7Yb7sRy3n
R+J9Cyv35DbJBFfCSbW9937Xno/mPhW2xTKiokFRvwYbJe8xOSwbebfJIzmRryOGS8h9AXeeL3a+
uKOBpkOhTL1WchbFZQLjK+vcbFfOi+IUhg4mC0Z4LUOsUpJ7MOLnCO8t64HsECZrQ5rvQut1amDC
e6O1S8qmPgIyK66aME5/lBZSBZ49vKYsk5eXGbb107Nu6s6xt4LyKvh4m0XWJS6Mf1kNWL87rMpf
cd7sgvxSdRd24adfsWjHXPAOcn6iTK5ZqGFryFnIXWSOkEKrK19kEMeb3iqUL0Vo5w8I71NQ3Xl1
5B9su2JV+B5iIc5fOOq986iLMMa964/XKt8bayr1PdYh/qYuVJzi5iNj7pNHsu8ymheesr7Mk0d9
2J+0bIL4K1z2IKY+rKAdIZs5+W+NHMhbd2BT+GefnELamdXpPFCg1gm7Yz4PVvnbZeRsOdGNR3fx
z0+K/dcnRbA5NCmumJajs6f//UnxKWgq6hAYP62s8a/q2YdUmpHKxq5D7lR5CLSL1WHhL40mpLI1
z5NdZcYPk4SdQYafEju+g+ZtXFOiMYL6YI6teYtk6Vt/CK5l6Y6aefVpQJ41ANhqKj1cAlRRmm0+
hbPvat6h/K2nL+UQalsrt+pjPathGvPR3J+b9rg5z41hNh3NNsYbuNMfJz1374QId9A7jUcjHp27
eaxUnQ9j9RyZZv8lz5MRwXelhJlVRDt5FPXj21HyfnQZvRz5vcDaWq+r9T//Nhiy/r4e4TXmCMc2
wf2oLukgc+befliPBCJA0XFUq58gjqbaXIrCXVXBiEiUU94VeP1tZXTuEtjrLJBPGK8xaHEhVcl4
ni3HcXgab3pRkXd0UKNLAwtGjZt/uIwckHNDGwhfA2xj4RUVdnf5pHzF9vyUFxWaSiRIRmwzwRYY
d4Oela+9V0AhajIVjg8A8SxXvENZqBFKEFm5dezAOMR8NJdaH1UPRppFsC8C/3W+YhAL8I7V3vT8
+OQYQKhMpTBAnJfpD1NV1+XQjy9hl3oIeQlcERLbu5MzwP/0iDCAqmjkPTvfnoPZqnsh79m+HIuF
ZfjgqN5HLhNzHZSHgS85lVzIR+4A2nqm9JulGzzofatfh65Tky+n730Gbmgx2kXeqZz3j9YUZDho
Alqs51D2hYlIwQOw9hNyx+m/xxk7tXs5UfYpLonaSYvqezlwuVYqN64ZAFitVpobswxQ2nGy2xbE
2q08EuiO3RYY+O6Awy0/9csZcnA+U069nGTNZ1bzme+XlTNkv5ymh8P5srLr0+m/X7aGSvLPd7vz
l5vd0m3TgUc+E9zh5n1624MlV6Mxzrwfs66Wpgkb8jLs6N2ksk23NSfdyRC/c3yyKqp0+UR5aSGH
P02MnIDS5Hm6nDTM15AzL9PlJWUoL+kU1hHjn3QVRs14G5pYRi4aDwGdYid7pt4Yb2PZLQrYwX6v
IibHR53iyHyGHCdri0ufSOL1pIXj7Xn47SoaWSSgFFiE5/6yqBxMUDulhcKONiuCQvOhbGol8Xap
v5SBChRz/2HyZdo4jwSq4+7Aj4dFweVk1/nQa0M+QMLwVl6d5GhbZnBwWLMvBLm3g+yTDXwoYPPy
0OnFvlARUraDJnjru0wM3ObtCrLPLSz35p9vAM38tPkXqoXdHdsv9v+8obBh+v11h312ZLlFo3yP
a1jl5C6MhVI58GTzdsD2kS/L5VviYMt76yByxsclRNPKWMhvCn5J5XU8TW/zZZ88c0JQ87b7wZtk
vurlWr9f//yHhpH4Q/CTxgP82nRuOnEKVLO8O68Z5oUDW/BLj++k8V0R7U24owO/y32MKemDq4BL
hvRkrn3PtR6yyYYWVEILlaODNlgP8wkmKjPnE8i4cgJSi0ldZ+d0OeJrWF+DINvIpQ6g/ZYqppZv
pARrAHzqPCoz75dRmXmXo+o8+dO5Wqxmj3kK93Aqhj+8UU/vkKzNzo3idz+nIta2sksOoifXbali
/ZFqdXaH89d0PUDg5F+SwsPATwNe+LxyjLo6vhr10TqWo0otGVmwpVV7SLTBdqkAi71ME965fpmv
vQHEIB+X4KErjeABF6QlOCrlKLuGcEA3RoUqRG2db1zb60u3aRHKV0LYIlruIk7iOkcxHxWWDznA
npLtZWCIKf8BTryS0y798iJtk3UfBsgVTgu0ZVhsIEE07bqqJLsRs5qLivxOVewfzSiGl7HLEdrW
Zsvcgtqq1+ZHu3X6UxwE//IiFLP/OssLP8+2P//7/5iUW1HZM1XT0gRlG8P+lANre8+pUOsevg8V
mX51kYGuXdjmYB1Yp93nFlYJV6Ix/zC6wN1Nkdo9kLatNzEqYUDkCWXTFV/sbCpPMtBD7hu84L2V
DAMtwxoxsu5l1HpZ9wBR548YRfYZZVLckls1z3mucUSGpu+VncxhnXNVCfKYqwBdIFQo/pxnyCyW
23pLsBwIjN3IRVjqslKOiwS7vnmlhY3dx9Ad3fS6weyTspd1MCDpyeS+bIo4vfM73Hpl5PET4J0g
MPCV1YAI9O/7/BwGOCprjXljRoNxLY9Se3C+lCOU5TlPI/vNMTZvXCy2vjRO8bnf6NH6HCOQeb2m
+t6/reSsWQXl99/UFlB04GSirmCS3/z91eaU6P2MtZ1/rwH0XmeeV22blHL1MM6V5SwYDlgiDwd5
hIlDvbWr+pb9HMrncvIcpr0HYdY1TuDexcHNwbAWrhsAuerTg4gmeymydHjgy4LDVBim30Q64CVd
UNmvZkdNMBk/BVqxi0y1bnVyggeS+BkZLmekrsSKpJxUDCPsZMzuMqQbwaNAkfL0RdDpcfgLwn1z
nY1BeoVARLW/NHYQ1ntnbi59mAQtVA3NTKG7Guwkz29OeWdvM6/apPpgPBtRgBBmYVpwzBTjGdr1
HmxWcWqTsT9FjbfjFRg/FeIo2bb8VTBeeG+cqQIVGHXNLq8TbSMHKhfao6776vq8babw9CUpam99
2WjLvfkllBtrue9+nyu75AxbKZae1TXbGpL/7tJMMEl28LA3adroG8PwC2j+71POsQgoWCEyuLWi
3jxOdn+Ng3t5MOZIdjV8dXZqMxxkxDvmrb/D2WQ1RioiWO99cgo1nFeM8ep1T463+h4ZKnIezWBv
jQygfFKM/tfUyIwrcpfjLod48KxVYIzn/tzz8u0YRAD+yEh9NfKaXJStuUczzex7zWwe7bkfBUaq
lYgIrzMFAZIcADaYQ68ctHHXDb39kBl5+NjkKESTsDIBvM6BzBiZgRO8B8k8ze8+TPPDVRkhd/zP
qwVDpaT96ZHi3YgcknB0Vg62PT9yHzZHg9Fn+FpMxvc04HkRpopl09wozhStyhGVlkufifYWmAwS
4ec5WZKoe5486/0sOfdTKOdDVcxmiG23EmXzECjTeBOB0LmTzWip6FiwErl0gXNXF2OpZ8CGcvM8
DfuceGWrNezQuc/oY+3aKl1MWFwHk+oBC21tKN0vpa2oS9soqOjOYTGZ1SY+S6YSotxDPTAvGrhw
hIhYa8dONQ8yisHQfvGt84myJ7W7jRdF4s530ZxQ02wH2t3ftJgHLWQJbJw3IJ/61LkPr66P8y59
ikXl+lxr+3ReazjjzoKfjla0/7WN0/ip7jplqekBn5TR9w72hBgg8Bn1qzr5WxA29s/fp8aCr485
T7XKDqz2MPRrpwrEjF4Jbp25KVXSuaqKtRumDre2VabqQo7KuHdQ1eS7ulUqgF5QcpnjdhZOJlCb
rowAI/UP52HDLdaJAw6gDILkaEzNK+pt6lMEaQ8pbJJjMqyK3lyLOMgQBmK01lEwMpzeW58nJwhR
6cCRdzL0lfIFcFZ7tP1Kewri+soxrF/YolBMtAzrYcQL4lDY2ov8iskuanM79rfhETtTsfdj82SO
OXVOuSHTUImHo0ku6bJTu2zL5Khekjf6tF9TkD3aDkhS3riwhvvrBs+KGxBTW0w28C7RUWQtxnpn
zI2fFjUFQ46mHBBoXbiwgv7skkdympwhQ9mojah3noe6HVV32MV+66x1D4OTPA/DFzvPEd+ZxukQ
o3nx5I5H8Ijhi+pZ3m7CHetKhrqbmtfCVtOtDCGl7SDze6eoir56tf0t1ka4tLaHP2aQp49NkOyq
pBtfZX849+um+rf9glfUTagYcDvmcugA82gpQ1kTldVQOXApm1762qnZFJO6VWAzHDxsWVd8/FSK
3oSXBkO2t9BTYXdapRmu5ahP7mM8z65KPTpM4RaKgnGI3Khc+oOZIdFjOAfkia2F3/flVxIHEwQN
29t1ZCYfi9YjxxCWX01MEtYQvZpVDXP6a6mbh5Av+4NjBu759Gme9un0tFWuZT9LJXOJ6/0+LB0E
BGZIhGyMHO5JlAogjnMfKwHtWE8avwPRmGHmYiGAtYJxHh9F+4gRHmrr7MrZHFBsvB5CBdJBRAFL
9lk2EiS6eHTb/LdpmfUS9+x8FkGhuPfmeJpI7uVXmpsp17GOwK9ltMGD6pbePFjO2Aevs4///IXQ
rDlj8HHRpbOFByIFq96wbItd5e9fCJHi8t5lXfGKWnB3lbL+wvoSkTiw0xrt+dj2LGvXiUK90gNA
xZYcOk+QQ+emgiAR9SCfKX6W6y7NknMiuphDh3tzKbdcHoJF61ypk6XckNld/jYadWl+7/KoSvyC
xDPIIxxLHivRhttL/wUKgc7TeVDOl5iIyzRX7R+jqT7l0HkQsQwfY+TCRZdOL7qG+wNCWQoprmp8
cWHgoBYyBLex25+nKYBNDyCe9Su54GF1oa48S0NwZK41yL7LSuhTReMy+dNy6lN4uTLfKahC71eW
yyt0LveNgQMZ9km3si6Zhv29psT9s1lZ5dLETWgPJdXdKz60JEWJ0hfAx7dw3MdvrUwQA/H3TyCu
sawsmvJoooj+0OvqDV/tERVbK93UI7JNMpTTdKBMexjvOLl5Y0lae0jvLveyP6aPXTGoN+eb2bCL
YWOk7HHlFNk0840f2Plj2+fqzaX/Mlde8/zQKFZ+vl6EgttVPeEVyiY1PpGJBm5bWzgWuFZ0ko2e
hq9Tao47GXm95tx58YsM5DmB8HT0LbB1u/R9ug6aK+q/LLGsGTX46QEy4ENYLiAjY07Lfdq1xENc
px6Kva9NoKc35OWCs/rzUI/pVczm49qqrazGTQJJ6L8blgNNYX2ta7PYyY1m4x5bPCNPMogxKbnW
PSdYyxAZVO2gesPpvMmNY/VXmQt/31WOtRk1K7zyhgGkb+S2/rVRFvl1j8HJpoza55CtD14bAQCe
aXKPltlrgvyh8ezA5L6RffacLohGhVqcV65lNI1mO2PtwDb1XcEbECoZ4gOea947wbSUf6lUJ/Og
Yjy3lLtlL2+De0rVkFl89CvmvXOFDzpagkm+lWEp4OD2c6JHhpqRmAvMaPp1Yk44QJno37JauoW0
SNawbMgzAqnul36rICbkoAJ1LYdqRX11C8fcIME+y7v5wQZjzQ4Zy0E7BQIhv4nkzsmPEW1CVFw7
RXNf7jn6QZHLdqSLXL6RIaX0JLizAp2yydzUc31J9rPpu5PRhB4UdWx359ixuJvQ4Zevjjr3p1VX
KOlaq3p/1zYRamqZd98kQ32QkLVGz+Jt4M4Ov/MrXTZK6t3HsagPMrrMkJA3edb7NeSM0EdqzOCJ
X1zei/Jlp2t1cGi8n5+6ZSg6PTiQqpLB5ZUp349yzGt/Xl6W8qg0D13tVNDy+FgVToSLIbW6G/aN
gGEiCz6pls+MwWQg34c3wKBa0VOLe+0ibcr8W5k2d9gkeH/YzfcuG21QEFqxxDFI/1k32muGgdtX
ZFL8q4yCx02hs6HWZ8XrUY/EIRKNOKDFlW8zLb534gx5MAgmbwOZ8wDPMWQ1r8wb8MGPrrJO92Fk
6m+puSFLkL/rDtwF9w7U0x/vBzAZzz2Ic16GEC87KkEX72w1cQ5KUGNY1FekFlFrqdiK0OlqIDiv
y8YrVtCdQrzfLeumUIdwEbQNVsS1afnXihq7K7k44O1T3UfjMVGcdQmIbX95/wn+N1as9zAElOuF
rj41gaNAdAZmCbct+cL8F80z2+9tiOJ7p1HssUy3vhFqYSxLmLOvAu6rnJG3GOs0VQXzrm3Fre2Z
xVVcCn0L95mPruNi7sXOdVfNjQwvTVUCfcezbXvpgjver42xgp+pVXWLpgsgWlMNbnWqkXcDlew7
R5llD4dJrDthIq6TOxGqfKWtXslhc56IzWXEzsOnwImKmBPCwjc6w11HSTXd4Cqe7ZMY55BWQ7O/
M03zqrY88VwK68cAq/xXEcMlcIHxLSZ/3ChIC32PFbAUelt71yNJccy98+ohV+Br67p9n9RO+ZBH
bbhU2zheyUEjbMTRA+8vB2WXr+HW1pCQ3MpQUZN+Z/kWG3xosgV5muQxwQX5MJUFyh9YB9WrslbT
ZZhSDgkSiiuqaVNDkYeyUzbxPHw+QvUddZWM4stljgx53dprxxwUPEkQal8MZoW9dBi9DPngHr0y
dY/dfFTqoYIiVDEu5UAf58PGq3xlwe5FXMUejkCtM4wvqCCxkxHPRadjsTwU0HxI8ZS4O01PUwbb
qbX06CQbX3lsPYwmFJLOp8bKhp02Vq+XcaPCrKsvUPuVfZAwvjn5ELFQEP04rJMxpFLiF8iEo0Pj
2jpa/r0qbjUNxV7ulPTH38wofFVb9YX5YrA9O/nkP405DyKjyPI/RPMYKw1KzvPMXFOWl2gew5Qk
/pWSxN0laBLctWDmzs9bmZD0H8iEnpfrEnic1d3OQxuMhxTRxEZTniynvqqqCb8Xpe5OqgYTPMmV
J3xihn1pwPvt51lR0eMBWAbFUo5iC1hfB3UBurgAQiAvredJcqeh2Syfbtl0fZevKy96+xtEvpGu
Gz/G9C9GkW6Y9FOLOANaN2OIxb1NqVfrnfokG+qlt7D0rWXj1UdLAleqmgpZEDYk7+fF37kTUQl0
Z1HXuPb8iE+YrbA30+PsrjCwdHKxazpGwVb2XLovUwPNSu/kQJJqwzxVFQquFgXciE2Yq/qSHHm9
AF2aIGy0kv6bIsVlBRXg5tFKXCD7qASjxI+RhFCQqLhikYi/1AzyMZLwxsX/6VH1RXXT+c6HfnMw
okM+5d/xNDZOfHyu1MRwv8hMS+54V5DVi5OMIk+8aJ3nnfMyOklQFGPL/EYOdn6D9rAyJWsZhobd
rKNQ6NfyavZYjTdCV3BQdDwEDbU8IqXpUiv2KmuvmlRWKqFBH8Kv7TvP3j0USP/RNPiAFRgirdQw
Lw/jXOFiN72uKyX8KRIUfXgFtw94dyjrNhjHDSik7pRMiPHKKVFMtgUUyGvSK/wiXQB4TU+7f8mB
m3+zmBSqEJpjYEsLIfPTbswA1+nDXkpeZ1693ZXtnWYo9Qk+f3xT1DGi9tQ7TrKvELXGSz9p1zKU
A5MhPp81KNpmzBHRecDFb5FNV87gpigmoEP+5wHYivQe4WJ9STYKSIAwMNCSjZda5Sq31G+TotS7
zBe41epCR9VybuQUGZp4p7yNXE7+cI68zjBWX/9l9yrBHfmHMpAu+A7B/gEHDS76L/9fdaXWQZ8a
/Ve9y9JV6mvRQpq9SBsNeVQECZ/1UG1OVSiirezDj1UczgaF1AFqrAVRy5adbRyiU60bYh93gi1Q
7rMZtbXjp6NOT/Rz3/B+9L+f1+vVqkHSby3rlBaA4EVgkliT22IZ+mYU7/SZEiTD2ByiD6EcvUy+
nNvk+A9+mnwJ/briD0oU70odNLF38jw/OmO8SWckh2zI12PH7RrGmgQsJg6Tmx1tYVyZulp+r+JR
QTE1a3Ch6fQNjrLpJnDMmH2BgVTC0Nk/Z+1kfu2fdowwRIpo4k2h8Uq2i7pYOEOSvfgjr3wlGDT0
egizQXxRcpHdZzrFONB5twZ875cwyetNoKABcg7hRi7s3hsPfdSNT0b2K0qn7KVPsmxnmM58Z3Mt
mAaYlTtqjfYTo6OpXMHeqx7DUB3YTvA3kBeDGe+v5N/gHJrul9zpsvvWzcpT3Vm3qR9YS8uKwm0L
sO4apWaLkkaBdRPOZ4iOluF3Ho6voZMbD4aKBpIdagGmzlH16ojvSoNAzacTvVZ7/uf7X7d/NxaA
yYYhrC7AgmCBqpuOBEd9yO9P+N+UimunT2jWpNMTNF1zVQcRLt4+ftdd6+2U2Scj6Mr7wPfNtYxk
P5U1US0uMWwaMu/AwDY98iMIpUTs8QLkTlF2bTVsXqZ6a3RYg5alXdzldnvlV8l4kl0I0WEXreAN
KkM5YOrug121AAbnkwTknH0dTI8yks1sbgm5i6xKB+R3GenwlsRUi3XeetNyiIBKssgMriq1SfYW
YITnIQSV4KAdDpLO35aRwAWp66xmhkMhNm4K51o+xOdHXj7KCNuuTURS/RZFN4vP0jpyp/qIfMhb
U8SoqZmJlXwYCOYp8gwxnyEnZ4X9XTM81LpduLxYCLQUp9y43DXvR5UckTGFXhSSHUf8GAoXwPc8
Eb3M20a17z7lAS5OUTI3EI6LCRTbXnZLK6lLyqDR/ZIqG65egYMvEQwQ5cmPvFeTd/9RRm1zTMzc
eUx1L71XRXCk7KQ86bj27dBPQvDXapUnSErhGkOKZd2DTj1BwMlOvKuj+5ofJEBmGOVPmjJAX9Mt
onIn+9LCXedNOq49LKt2ChpAs/Vqt3MTHfWpSyyPLnOcebYM2fbdBiSZ9U4bNudNXEDy4gb9lUcJ
o5DACXlkBi06IbkL0nws2Oz5pJIv86wcBlitRBPLA5yZtNCa1WZYQRlzKBu18a1jZhb3M6L3Zqys
cDYPi71DhZHtp2lRiXTtmR2nTpgsxXUVHGWDOHh864x3MiAbSNqZzPJT3urTNpv61FzIERHOfn2m
Rtp2PtXlZto5TYTcjBqdhloskrxP7mSEmVVK/QJ5+nlMNikGUasJfhXLiz/7zAKjhbZAZDjugkNW
jT9rrzMe0XdwZITenPEYKdOHiJrbOapTXX+MY+/DmLQzI/WKw3dhTzdWEKk38qjph+l8JPvgYRoL
tU8A6M/iApL9jwy0R7lNtMgBnI81E55iGiXQxql5b51yHLdD2iZ7BInh4ymo3EMqn5YKdU/Eo/BR
NbOgecwsvF29nrrF0IW/IvaTP6xM43YeGhgAYQSZP2TTUVeII6LE50PvaPdpqWB/FNR/eHbjvGRu
7i7MQksfc1hiGAtCRvrnF+pfmLuOAaKKzSMvVV6mDH+CV8W2F2R9WYvHAJEcLApnNm7RllcJqi83
Mn09KDBVC1VNbuSnV45Kw2c5qmrJ2+jlXDmqW8O21fPi/u/Ol5eTJwQ6CGOrqvRxl5UInWVNgJ/0
7/QBuwVyz2YYW6hzEsuJ3H5v6mF9xX65fywq1Id81+4fTTbtLWBXRdGPphkWz5MTzlKZ+VyRJSRT
qC4d30Dtdg5tXwClL5vyMCFl/GxZ+VU5lsm6tRqEbRs0KeD+lGur0+3HdrJOciM4NhNKIQCeH6Le
QlfbV8u130TiUemMUwhVauNbs9PXUN6o+HV/tRSg+SHL3AMWG/oucHVr6eZ294SK4ZPMcr9PRWXl
baroPDzt5qmIgj/nfaFcw5gUB9OBlnytJXCnIpQ5GjdgsdeOvnPQKcEejKZ3vuvpdLJ5KL+rRvlL
BIP9FcFczPpSb3qGtQYl0ra7x0FAwkhdvX1Iomy8LluSFCoiBYgjBeYxy5RuBTA4uPWqQl0Prdlg
W22KDXbL7ixklN4YSj5sRd+rO6cs881oQwZEJjpct0MhbovIUpa2M053OrBgSoB9e8pQGbiOQqf5
Ulc6e3k96/GlRRK6TQftBQHaBNREr7yKaXrhX1L9YAFwEFMpfll9ujJbxOx9ijabsuef05lZchwR
qrlHHPf7EBnaV8031eva19AJqSFCakm/kP3p0Ih1BbZtNfhCxSLd2gSJE3zp2+PAw72dXLySC6jS
MKVqZDLqLv5houmBH2j7aywdH7HBtngMvQR7B0sxdk2Z+QfHtxChUEv/Oe7tpx6Bv19KHK3aFhdG
G08WJDwRK8qNuD2luWesjFbtdgI0Ky9Ev1ghw1c81GnE6zIw0u9WOa00VE53cY50logLZ0fhX5wb
GdpU41iDWAHWkwxoQkORRR6qacShnHQ+dOfTjWbKdjEaLu+XkUcOshRXOFYkW11xEVvr1er2f0g7
r+W2kW0NPxGqkMMtM0VSopJl+QbliJxDA3j686GpMTWaPbNn17kwCh1B0QTQvdYffDXSb7Az1TcB
qMUnAI85Lxwz/2mEr2IKp+85+8TlUOfqvV6hmq/EprszcZw7KyFWHUHlVN+aoEZXkTG56/7qdLV4
LjMz2XT89A6WATNb0XIHCG84EI7GDVTv4+yGp+FjJFcf88GYVymyvsZvCeTnW9W1nqwkxnX0Er4O
KQLPvcscf1snJ5FXQIb6c2YAE7Aj11qBsg+eOtwGb9vMPetIDz3JKttCIopk8p06V7leja47GOSt
bMSrE7+amGSALHr6SDzORvdcjZtlM8y6jdmtkU7tnd0q7ePshhqkCWEsrU93lWYZ636OakGdRpVY
95q7yjC6R70L3nXrRpCWmfeCAfe4KwnTZZ4AxatXbn0cLLBr8iCLWTLy/2dZ+YrwkXH2tSI4x9EN
1FzilbJKEdYXQ/Xat7rJ5kYHBlCtZSurjPLwz+8T4gx/zg65EEZcUJ6kVrk5ZzexP6dXKyPPpiLO
9WfynyRjNjxrUbCZ3K1N3O2+ml/kk+dtoW2+lea2a2lukz3b+bU+/KnnX8fJns085+8r/B4XJUq9
FXWO9Ervk07xO0F6xTuqTQ9m0rXHW1kjDyOgqK2CIcDiQ0Njp+wCZKDYdTN15dX5TZhYMBnmNB03
eHFr1f5OluTBbCJry4OiXqLrKBIQiCh19p47bsMcrWJwS3AAO+/OGSP/JjLi+yiPvTtZJc9wG+9X
XTDh9vO7gehWvckzbGVir1kjo6ifZ3OMxzGrZm8npQJ2kluPoRarB9YPyLhk+reaOO9TpLk/p1YP
n2utx/wsn01Z/MS6NU0DB540aPZlITB6HhA+MFrrwSmz8jEp822S2cWLnQus5Ttig7I4gFfkqWW1
m3rIy5dx0qOlgvBZUXa3SppnK2JSOvj7wuY2F1ZxG9TrSWuAjDaKsmex0K77DBLsdpymr5ZeiMWY
9O2ayLT73JX6g0Gy9XvWk0IZCighQIPsXWqQSf8PPYhuzqqKmr6FyKNtprIlqaFnGdaWU7nOSjX7
xLvsB0QR/6euv3Zt15xTmMXmzncQBNPN0iKuk1pnkeIWEhMpWUO6sD6rJYqeg5V915T0rQefXkW0
r3CwXSB9hQkKnmTYT7C7B/JLSL1bpjV7Zb0E5ALmNFJccbhA5PywC454Qh8HNUCcryGL0uKCy6Iv
tlDuEPqvQEPLUHWSbzW84EUPFPbFLat8yaI0eRr7CBMs/phzGnntJgc6frLCbNwNLVCWMerDgz9Y
xa5wC/dEuDFFaBdJAP7HEGUwSCiPQWY3G9bg08moRrgRemHsA1UZPycD74By8IiZ+/VpgH+wkPWm
30wrIxzoNj+4hmp4101NKrww5ieYMubM1lpv3ZIEinfi/eLVnryYfIWIKNSvAXIH69R2w2MbV/Vt
qiUID0LQ+6ahPBKo9vdIVVEKRpMbZJSHVFZbR3xYvXpJMAPKMNj7nqXpz1xBRtepqvK/LX2tD8wC
HlWeZpg6uuSuapnQ3f78qGqHRHPSrhifQet4D7X5yTU6HrzIZdxYPS62SZpUrxmOxQu0Cru7Hj3i
+0HXkNagPpmSdY+hQggPY2mUQ7KXGxFZjBrrfVG22kV7qKLy3kON8ehrkcBAYCgf0jqpkVG29FdU
4+8jicv13H1pOdWvxi6/GmPqvihQPPFf0bI9yZ9fbduoB1xRSN505fgldPKHBsWgx3quDwHjrwLT
GL/0xyr2izuhEnqXO/oimdSNmDC3lft9GRcgwTWcIr209jaGAe3WQiZ+UVlGvEUrkJUlxHFylW6O
hJwMpjsCsfHW749OnCPDHqqDgIVKGe1YgYuI1ZGVwDPkQ4PsYpfoSs4is+KIphhKeO7w3Jr2WSIJ
JfYQlnt6nKtw4mjuw9LBKHFyxQrypXpynbZaO+q8GULaEgmQaPjRRjBX9cD65bjVA4r+ymcEBaxl
ghj0eYKszvNfIxb3ezi+v2/D+eYuw20rMH/VUf8wGWNw1+FitnOiIb9roBUsisDOP9d1hO+XgwuI
Ujf559BBWN03cfSupujRgzYrq0cvd3eIJyDxMw/KR3Z/Jvr1RzNU25eo2JmGn332itI+kCWul7I4
KOMj/Ju7eBYEymv/1omt6ikQbXoQmtGvZH2QB3eA6qonox1XuTdpiNKVGxMjxBuDlfwR8Pj7w7VO
dVqxNgtkIWWXa4MsghRF9ZC8xCoXDbLQepbee1WO7DOJXl6UUb+N4gxrmGos9gnLwpsM5MLB4Abd
GXHXoRGCz5Aa9C7w5Slbj1k8PKSp5y9LN2+ekxbjvUFD1VoNG0S249H4qvtzDrgsftZlsxkT3w8X
k7V1LbCoC2P0sa8LIsTL8Up0fKf93gXRo9EjoPmrB0yxlxmzoSEv4Hf4l83ZtMKNEDW2k3vZRkbn
0mbMpPjfbTIn99dxHl55aIzjexnM7AHPxD8TW+hwJxGYcGONm6LEUkxSDdrAUTamSEugrvwiu0dP
DfYs44NfMBX3oV9Er8RCNB4UQ3KbeinCzEjbbLJYdx7dmix2hDTLz9hecvc7P2qtQjZdz5UHFGeL
bcti4GYIkEsKKtablZ6Or0UVHCIvbU+Niq+hQyRvQeAz+AXkNMtN45dStq8FyeUXp0vKVYU/6Z3h
lONuMvRyb/iduUmUNDyglBJt0rDRDkatRSe1rdI1oK/kxRDpJ3QAup+gXDZdYoZfxwTdjtIewzPE
CJ40FbaWQd0b906YhGyLdeubI76wZIZukKIsf4okTcEeSnGY85Ni5ivIBhBBb2fYyuDDiJnVQh0t
+9yL9rUuveFz747jxslNYo0zLqvVzJXaKd7TmIrqCK8pWqqtGX3uihi4Gj+PnSx6U33qmkA81H7b
3osiedTnXh6i9rusHRGlmYsE74h8KuH33BLdLfkEvooSMtIVJDVFI5rkWUQs/zfYCi3UlYLk1J2s
cnIn2tVpuCVXYBxSTA9uyAV5W7NseDKoqbJqtK57SuwBv5G6F18w/7uP+XUEixJn9iQpcJCNy8No
9AGy7RrE/gBtQnW6vSwMlOQ7D+pPfmsaL2WrTbsuy8O1LHoe8uSKwp12aeXPEnlg3/7zOt3+y7vP
RiESFj0Ifs1T/8Lw1pAJRaO1Up6Eh1dW7hvGcqym/k4VCEbiIOJvoEsWT37BssTUM+dHCS4waLmJ
r31HeI37MbllWUD3qMyfygoNyrLAb/1390xFkUpOnUJwvbn0nae2ZjYJFrX68kLUzqcOSH2aHloi
vj/rVrsZuiL50jY9Yr9tnJ/NpNZ3BfuOXVBo8TmANbq0lSL4ksHIDliUy0E9rt5EQcFpTOAm9PlJ
UFpZ9OQEMa7hZOdDBK+eEqwfJE1Btv0ujcn0sW0eB8rF+S+yMkDmPm6UYJwYaBiotsE/EOh/Xn0Q
vvFN4ITOk0Fqd5UgC12+pBZe6OGUbAGKNQdXFXAz5WndkY5s58OlJTdHbykrRdqQiZxGdxlkFkhS
ezpJnIuEw8izD5iYD0UhrBH1iNY2d5Cl0Abq+p4FeO8+OprOotPtu4OmVM6xTex+3SCt8YxUSbCY
d0E/s/KIGIP1Qw7KlIhBTtzNgtVvg5oEMyU1dI1nBwHzwErvkOkPf3RCYCHccJcgP720R8AwsPu+
OliWfva0tsH/SLUe1BGfniKJ7FMbmwoOxIm6T/ARO1nABTbmhN6oF5romRMlSwHZHAnReQfwofFG
QRv7KYcTx7tSjD994M2tyQ8EPB54jz5GMd6z1ggkvw0iEB5dBrFtrX4PGrXC/+nUSHXVqR5dBsXz
leZt0+VKvq6IJ9VH0LoHALTtcRhZ5wA7o08IQn/VLFc7CmwHbqYy9ljsEmVsfNayzTAEO3OOQVYG
dsRWNXqXGCTyUot5v/lcptZKYJgEzFWzP5f9r2bGubddO+BaZZQ714qduboy4uIcmMnnzMl85NHg
6jaN/oKMoX8rq+RBFr0s3RB4j48f6s1Gx7EAAXJE6h+SzhgP4SyASAYEMvF8dj3IuiToy12SH3lC
uT37NvUxT2bAMfYDR22OIDs2eFrdzfGe6239Wbbi/2Qda+8xwI1xr2eJ8ZJgbkaSzn5UBye8r0Px
iHMMSTCz8XZaltgrZcJ/U+nQAyrKOt8J4u8reddqLpr9HsbBl6JsRVN872vj1irbX9a8NRsA6m8I
49hUUVRi7VSB/3zwix/G6ChHzFGdk1zghtomctTqdFnz6q7dTkTn9R5Xr5blTIK6m1Bj1NOaEHQ1
SzV2mcEKuYLwWMZh9ohF7fv6iV3fkFvZ49zf6jLv1dSP6QjCP2vh2CZduMZqlE8UZeWepb+7Ejgo
7uwJY+08QysW42b31CZh8ay0wVruM8e8K/cZ8eGlSPTucRzCclu6Bg4ic6LQTzJjkSWmd0z4yl7y
+Fyq2vgJ9NnTZd0O1svAYk9RN6yNnZvM75ST22ND7WNd+Nlqk3Mwxzr7uLyxs9x6FckQAxT3orvK
xzLbU5pmGwWe+ZDm6P66YFV+tPrGTJpfOVyH17x4IBhcQCL840RRPta8b8InJMeM7F2fvGqdVxVy
n0wqgH2Zc0TYcsocQd6QMtIjLdjI1h6aJCbM31wHZw326j7/nXirFO1tGjnJsbOKCO21xnntsnrd
pK32PSuQCPa0ZLpPWSQBBLRdjDWE95y1/ZPsUWcRG9YofW7LtNp2bh7ttbSrHro5+CZ7OAhPlFY/
nkqeaat21hup54NQIdOoYaatXC0c2dfbMZWObeC27MTP2RDdGnpaneXLp6DEgPIsf8Zz27XUGsG7
0u9xvs8P8Z/f/p7q/PX9P8NtyPxoJOr+qoVkWEqjBOowPk0eRkkaUtFRBibJ88x+1RexfZDECHkW
dD4bIBOO0ypufAUsWe9vuhzZH8gp8PCJTRwqc3DJnqtPiZN4a5tH1XY023hj+zlR4RlaLEHG8axx
0xboE1UQ1iJEjQ42T9ZPmH18yt1Ev5MlNRgQ6I+fkoiojWZjLcxzu8Y31LFeYVz/cADK3Zdeo9wm
Uz8sMhhmeAfjQ50lw33Y9g3kv+6HhVLta01kDexCP77EBgLYUZ2ekzEQt0UMCz1y3eK29hwcnDXR
7Gt2pxl7yPXYVf3joKvTMY26L9qk949jlevLuO2DjY2Jz6LkXffDsxus8UAbJVqs7Cq//YZZrfGQ
mVnJ9xEYK6F59VeNuz3XS+cFhzx/Cx0439pV2d3jpHJKgfK+ppmxknkltUWXaBRFeHbi6l4oYbwf
hsg++DlcFHng9QlCsaiQW5t5QjOvqv8ldN63ZGiiyvuM2TlCm0hDH1xnbO9IifEq7TDaNayh2tSJ
b97VPJ2Wwq/cjStAFCxgbaPa1CXOg+urdwYwuK+I9OMgV2Ii4TtlyYZn3BSq+xJaef/NdaNiUQl8
ReKpi7d2rWpLngDixbPtaFGbYf89gA5fBxVuLp3x1Oem98vqlXs2xbuW7PxqdGAsjIm+bFutXYgM
qfbEbL1DMeCtYc8uNVORr7URFnuK254Kuvplyrth04OL2xR+xw48b+90LAcWDaDDb10izi7J1p+k
nIjZOJiK+ojNIxeEVwCwGMn2o8MftECMWHpoC+lxtiy6l4eqUrWDkgDhm6sSRamXUeZa69IqtJNw
RvgHovw8uOW5svPyCVTuk1Z76R0iSupzoWBlE2jOrR6XzWm06jNEACD9WRyzhfsZq11+VKPgwYPX
vQ+cLDIhYhfmUSEA7a2n0M5ehU3UuOzUeiOLymjfuSXbQ1vvxW2HzcwiUPL81VTiaFWrXXjQve4E
TNMF/4yKmKTRhB5nFZpNSRkG22wUb/WyMSGISbhm7iLLqI19UZwiX/X++ExmJL+r0viZ1UlzOw4x
d9IktBshmv6T6vKkBhqebQmS/OC9K+4ztzdOw+DsrNQMMQbFxRj4BhD0uVEdfXHfD45zU07JN3KM
9BAoJOy9CF2ySzlCEXcxwppc+EPer0siy59YxnRroPe81uaibdjeUvW0bp+jz7yJvHJcirZRkH+x
jfxwOXXMjm0SKy53KebaJOAF5eJMHorbUoTeTd6M52qMrTuMtbfsPtemZ/wohMYKL26/CdPqz1Ob
lUu9cOtNHb1ONUDfmJ3O2MXNL2E+CtcRz00SekfcouEOVym0iqSDRIInyhkJP3+nCkwWMCEqz5nS
led8PnNM7Zzx0D/IKtnYF022FcIIlrIIuCm7VbT6W0JKuGgc66lO1H4vGrteyqITBRORt+Qr/qv2
E9rC4iHrimU6l8oCxmYU9N16UAflOM0H0GRvZ2li9Ns+tL9eq67drn09GMWkNrj675GO3RxA8f6q
/NK9Gaom3rud70EJHbJdZGrBSURRsw1rI7kllThuDJwq7ya3dtZehrSHEMHZ4828K7IiO6BH3N6E
3P67Lirco4FS6kYf1ekOR71i7QP+eMB1CelpU6hPZXpf1xaoA3fK7tG1jne9Wdf7OPDaO/T9I+Je
af2q+/lJrbjTkxRsgZY3X+K6M5Yg9bKzQdp1B5BK3fVllyyrQoduRxR1r9nMJixlfmWIauk6hvbV
ZmOhq7X90y2zR401BJr5qnoWhrJGXKT8ZUIqC3kWvgY9n1CESXG28qjb1WN763IrbRPdFdvBAiuj
Oi6xBTvUX1Sr+abbWfwrxyugCRFY4GY+2+SeX53QwJ2015oH5F66TZW2xdEd6oMXkxP08XQ6wzDC
rLAhE1AVwzIs6vSnGrLN8nLWJLaLSzX0wuIwTYZ10sGRrEJPaJ9NMZ6IgbgkKj2NR/amUe3qaxRa
01q4anVDmNJ5yBvxE24FD0qy9uyIG/s+a7r4YETYXblZP95m3rx9saxvsVYG0DLacaeFLWZKAUsk
JIvuO1C63z1gcgstz8aHMTMFCPNa3dR5370QniBBQo9oXji7VZHd66IpwAE0O9UJ0r0zefYep5zi
yP9lsh3V1r7zzMpbRWKWqxpibzfq0XjMS+D4Q+T5T5ZpNmcHP6UEZqowxMKoSPcGQ5ueIgT4tmSQ
27UEdwV8l1iERtVeQr86hM1BirgtolZAv5rOXXRomj5hJJw/qJhuGGVrHSzsK/Cm78W+67RgPbla
/goR4ydZl+FceVA7CiP8Ec3PXAtjsLJXymWkE4cdMVjf91E/boc+yR8CXXjEK7vmu+3ViHl22k+F
lAWm485zpZrTWtOSV3esS5xIDe+czQcI9mKB/4K6820F6ywCQdpqqp0Sr+HaO8uOnmebWxe3SqyA
/qhD2Q1+i8WDZZ5FdkutwT67l7kvk6W2tg1ANfRiehmVIFy7RZmflIAAIJxB1s+9kR692PviJIZ3
ijBkLsLmcTKMaKlPOoK1Hiz32r9xPFfDmjgxlhP62kBPEMX30kbf5xhA3pXzIdrlY5Zv2BxHu5Kd
wsq0O/0FudOvRj0Mv8jPTSCVWaiw266VFO+v1ivWgtg3j8s0wKYo5UFtKtb9wHNkp45KvEorW3u2
48DZ+QnmkfzkuV+19DNAmHQ14QOOJk85Hicf9EhmWM4mto0BPSB85F11dI5F1XU9Skrdo1U42U7W
XQ9a4/7RpXGxURcO8C9WIygSNs2Li50Stidm9AnXyGLVZ5ZxTryQLSpYCPDc29iYoAhASADfgxCk
0CuxmKL2JGqDLSARqseMPNOi0s1hL+u0zLAX/dRCKlbcc2xEzk9yUbgg4GgcuA+BwSo50tWvqqKM
NyBPpxtTgWmy8NFOjsY5NFEpgoVg8llpovRVqCGAdeBAM3DZJQAe3oBK7xFAM+xlMrj12gZDb4VY
mqdBFh3Vcsj30ZRzP5SqsqqcSSe15/kPoyMeAjs4wY0OQsSBFAIsSbf1tbq4J54GJVmpcnhsLbRx
m1UTlNr62S7G+DQQ1yAU0tbPSVm4t15iPvH7sbE0hM0DHfwPhrgzq8VcqWAVu7hV1ZMAlgRx2RBX
jX/blt9lwQ5DdV04Ilk5Tj2dE6SxFobWYsYdGtP5Uofax1ZPXbAXcxfZwG4BjRQFDRhqShEnS9XC
yqmdVdMGz6mOXZe+naVGmayRjbSQ+RIN7vVzn8spTyJ+V6nab5DMRxfRQnJSUaF2Z5rnn+SBn4G3
72BaGWiLnPAh5QWQxfdtpSTc/jwWWcE699o0II7CN7O3asu5l3WtW9zoSTPtitjVEZiC2YWdL1n4
ATU4NUdTpRpvyToZZ3Ucsbvyw+A+5FNvR2dMdwpbywpDTNho4xxCuAPBuuot1eQ1DXLTK3W4OLH5
2kPqO4X9j9EoSLR2Y7nxXAK3ZZQ4N43fsBabz7QE+ZxLpSzLQ+vckuUdN30XtWvCpqQoSpiQQklf
/SRMvmAmMCuiKO0nnvfaso394BEsSrTGos2/s1V+FFHylc0VCfiuBrzfWbxa5qI8CE8HVWt5RAfg
tdGkD459k2PeLFL9bDQPkdlAbFRtpFd8vmAkEVBOVr063fv4psLf0JRoWU7EA8zESlfRpBj38lBh
6LditdVttEB9q6vbriNho1f7Ia3NSz+habck9OxjUljepkR7eNU5monNGZEWDw3rJy20mwfRiAWW
ZMWT6fRrL1GV+3mh7neN9mKAWD0SIPAvRavMsmU8iniT6WVco7WLA0aJ/P8WCaaUXGzx3fXjAucA
IW641yJ2zOZwb6GksRyxr91anu8eklr5FMZF8iBgSJpd3TwF41g/FaCRSqPVbstAqZ88Q1jLHo1q
nrAUcWHxt1pPaAZHw1urAFQFdcu/zWP7hzZN8UuQxfU+UkMyQl6QvNiwZdYmLnE72QojAu3O0CxB
r9CKzQQqt4nyqLqm+sD7AxgL1YPTw1sMC3ths9E8OMoEYLC3jJ1lNLig+qoNYyppEGwCPQYP3H7O
CCXgX+GqK+L6tI6qti0LXu9K4liEWEL0O4GJruVY3cM4tNTKbn0Z2wE6421PnG/uzAqv2RQTyHjZ
mvTE/sxxwqJvnhmYFi+scVA3snMuUvKbg4mc4dyqBkm+rjsCY5exAx7CDgntrexs9K2+qkPXv7Sm
dtOhb5FVu8vYSJB460kJyT8hmUJlSYY12WLGs7Mcr7/rkb7fZNFUHt3kAPokelJwedZU8aTg1PWU
1cMnWFTeqTDzYVf1kDcVYxB3XYsEXdR7cIeUyL7UtdrXakJP7VLVI1Zwa5Js9tUSnduYHTNA8/DG
Fa64k3PkNbav7J+jrZsPy8zJBUu8yFkBn04PQQDxG9bb95zg1NeyDPUFKA/rLvOteBcN7k3bTtm5
s5LnTk2CF/jI+g2+Fihee0PwUidtuyHWPm5kK+CBZkmO0LuRrYVZP2ZN0Z+DyDU+dV+bKgt2elio
q1JYNYohdr1q4K1um5gkJ54WyCDh7NVb69hy/jhN51NTyyp9+a7Du1Mz08pNMhI+CKwHHxLmJ5s/
j4QsMN7BCz4Z/Nru/bS4kSXFEuZdHIwPshRPORKoufguSzV/NPRtTGmjoQo/TTXaQe5Ajk7OGreT
gRnfVK9iWzHuRl99O5jK3lFEcHetZsGPH54fPMtO1/rU7LR1OJIp/tBQBLG6qHzYAtfOsgvxCPY6
6JiJ35fzezaMVq1pz/DhN5Fox1d3sv3V1AJqHrVcPak64S6w03gUskcOxxq33tnsRB7wVXo7Sw3L
5fbOeYc7+J/IVu33WVpk3nroIZR8aJCdZavolOBdK2Qf7Fds0RCVIPZ6mbVp3EXaTAD3OkjFBFhm
e0vkwt4OMUuFm3Q+yLNrw7XfteFDv3/R5Tr9BCA+Wcj5r+Nk8drneqV/0eXDVNexf/sp//Zq109w
7fJh+iaYgXkfmj9c6TrN9cN8mOba5X/7Pv52mn++khwmP6WGyeGmC6OH658g66/Fv73E33a5Nnz4
Iv73qa5/xoeprl/Y/3S1D5/gfxr7z9/L3071z58UeYea1aFRLBEIYWkXzbehPPxD+V0TqShG5bOj
rRx1KXcmnqjvypcB74b9xyvISjnVZZb/1v96VTlSHlTyztP62vJ+pv8233+7PpsZtt5Cmk5fr3iZ
9eP38L72/3vdyxXf/yXy6i0cCKsS/eb6114/1Ye6a/HjB/3bIbLh3Ue/TiFb0vm//EOdbPgXdf+i
y/8+FZj6bjXi8LMw47G57YbQWdcg4peyGPazZICZNyB3aAWjZS3VyvVXiou1+zZtMPVrao8V5dws
Ow5jACYO8MoRkjrm0gWeTSvZHPRr00y9E5hfGHSyqp+89FB5rAJLvdS3mJ07K5Ok0hLe35I0A9DL
2a7tYuYmfd2kpRucPSQ95ak1TImyvBq96c7bwGvV1QrO940YleMm/epHjbI3kXxe5niybslJEY9S
s+IBVObOrPL2FrGl/EEh+nK0vPYs22Svijt349n1sIIWnj/IbnqClVhIsOVGdtF9lSVSztKUWWWH
tCzAcJmxhq8qF5EN//LqutufHUv3CaL+hyt7I8pLuv8tyA0icLkrThNIrHFho/1xkmXMJsPlkHpv
zdcG83cX21ToUgx0KcTbMDlWHmQ/7/csVpWEm8KEvKuVMFqMOiYLIE/lgSghIqXX8rtOieueQF+O
23djQJ7+0f1dLeKKqbscDFUg04eGPy5v9m2vRc6tPEvxruj7vDt9qGdBFK1Yn/Ib+jBgaMNjnwSo
Nfwxh+whDyXbW1Sg7H57rZNnYer0O2iQPz/Uy0nKxj3U5WTfyEZZ5aRik6mj2Ffg7cFMkifEyMni
K3KWuV17l3rZKOvl2fUAvM4+yOIkBfDkqUsyxa/jt7FyWGNG/ioy6hbPs2zYAAHocRufdMzFLa85
LyqNIAmmRgq/WiDUhO3sYRN7RXsWgdqea610bpzefZJV13rkt56srHXZa9BVHjLgyBvbDPrlOI+U
dZdryJmulfI6rhOMl+vIBrWcPmdF3WwlTVeeoQN1/8bX/UDdRYTPKxeXtsu55OxK9i6ysKAdsGBH
lzMkh3ujtoaRomteZc2NUik2576i1n86bzWjVpeyu9/W/XBoNd1eBE2frZrYeONOJ0rnuUQ3YEdf
D0bZINZJNF9WvevykXkt24PYhY79rquh+EIOl0Rs5AsWETr/GKcRszYNiNJN6tqHcAZF4BCpfskK
1IFmJ41rj9DWNESDRbbU9x9AP0kG+HwjK53ZLRT+q0UAZFX8xgahaXTI7YDM0RwB5E55iMiiIlyJ
LJ48IMie4SuH/bEsllJPeu7Xkg279ANqIdaonjRIx5XN/axQsInaOl6FSL2HS5CCOXCQLF4J36vv
SzHW97JOm+s6SN1YDhGj3ciybP4wz6DGd03nB/vebsSxV63+6AkyxAtZjlGhP7j6bdEVQ766NBB8
Ag8wON23EHMbEvd6j/5yUK6uM3R5/DbXh7pwns/Xbz9U22qkbBV9uO9+u4S+e6+8uYjW/rQkhqC9
e8NcXjukAA+XPrL8buTlJSP8SF0GgJ6WMPzQx1XImGZp9CLghW3z2WxOHtLfZ6M0lbuWZXMvksuI
D/WyyA6634L8/9yIzp0WBD5hTXmQmDMzUk7XQ+43b0UzaBcdMJGjbJT1l7E9bJxlMNXT+jqMqLq/
6stKW17Ubk0Ih9CgBGKAphFFgIC1aq04zasxdllw0+aOOOZxzsY0aqp9PKXVPjFSV30QFrEDdXDz
pexTzx0TSVUYPZDRHVk34pC3ssoN9WLJYlQgD9Joarb0dBu94sGZdrzmtDvIrPqdPMvwAdWnqDtd
63Ws246ZbqFdRFdPBVS70IbS2jp8bCh+VF4PhPX4S0B9ryLFmzMDc3NkekhV/r6arGvmSw6FQkqG
q10/QFjnzbFvzMvV3tXnaQU6Bl88Men7KY2qLXFq9dHrMoQqFd/+oWPnEXaZ+Oa2uVjWkPrP/u++
keFMH/oK53PNZdIKPeVAIwXQNYijpV5DOCkPdgZ6TeLSXNkREUmQDm91BcSqYqhw2JlHXAbLeUQ4
B/Wq0F00c0uNjpm2kjPaQ7iTXT4OmeeGWhuh+s4I2VpY1SrVHWew78CsY7jeIDTMf539ww7hiWhJ
9TW0Y3Q9rCa9q+oE71/MDDcWPJcn2VfKtfy5r9pPFmkaoA+KXisLR+OVJDkDDa4HkGESijOMWDXQ
VZOtkm0gWx0XoINslWOLjjyk6hmmVy995lma5MkX9exyQLyeCHwFfupalK3V7EQlW7MCV5naBNDU
aKj8et3C9NPmDqESGDzz2bXhWhfOrSA4tK0dw1aQ/eRBoMZ8aYC78WMiwzcJQRL1OkBe4sNM8hIj
aicoQjOx7Hy9djp/KNBXzakC1mQ4Zrm2R+B4kT3Er/CgsINRXwO+AJKFEVLDotNeK0sDZFWOj2Mh
4OcpSUomPNBenVx1SH6q/ilIJxUDRH6w83A5a97m9X4g3vvvZvUHHW0MRcHfh8Xj3hKutdX8HmY2
+KwF+mH9MdKj4CUsp31QEe1v3Xh6KqpiOczCaPDnilu9wzYqmHtBWmTtbOMxI1u9RK/4U5hStsop
YeWJo2yNTPXdlPmYkyhmDrctfpBSSMkweAUIeqd7UBEc33duaG8wu7I/KVN0K9/D1x4pwM99GTnW
JmwsRJdN1KnEop6saivXyVMcGQfTyZf/R9uXLTfKNNs+ERFAMd4KNEuWZbltt2+Inj7muRiKp9+r
En/G7e7/3+dEnHNDUJlZhdotAZW5cq1P78poqsQb+KSq7Ggmb943G3nitvngESMeP6v5VR0Fnx0r
21sq5RtZloFFx2gPXB2U4e59iKJoeKbDVNh7NEdXZ0uBnh0WKnet5sQPdHAB8KhSYPFoBG4L/Vwb
/Mh6AwIwucjHbd4NPW6ymDDh9/9g5xn3pP7WtgQVHURiuHqoeGefKUTowXBnOdN2maBbU7rDHRRd
9TQhUEvT46BPn2Pm607ppSrLaF6Egd7xEgkUPulT2IDhQ7Y9MFcUSwegpjMf2KZhY8jlJ8WpvBGq
CDcl89UEwill1w43ETa6Fw8QviXbCMTtCaion67keyVTXRqgCsrVsy1NA9Dpm7Sx8BYphxU2fQ/M
fCEfhRsJ+kjdHC07XA2Mg8iDr+AOGY5uGA5HEYxAodMpHXB7VxToWrwHfI6q3z0UQ8Og5GG9ojGo
zuK1bk79vOYSk5eJCLxlNq1rNuLtc8xL0LjK7Ud1aMLtpxCrVfFEDd0vkdlASaVzjYPTKzGwg5OK
UzosY/JTJLltUGW9RdLYWiJnF4WiICE8LQTPCAXRGnS2XBLaBArz/no1isQeNQLrIJCJqt6OFxsE
g34yaumahr0bwdaz8dI7k70awEGx+eQIhuxnhHrL/rO9HA9RlWvHpmgyC3IqWGR0brqohrtQDznA
Sbm9cbGzvILUvlkFzTTsaUiHtHMeVKNPTjSqk0S7duboFxAQupRy5BpheEVj5jKlBgvHuevMXSDa
KfbcjoNlwM2/aWj/jj1wvEz4iegg+6Pp8sKjEQ2bNs6BU6obD/Ce4drYanRDIwBwlcGNDiyxOBBE
ZnDIpM1pAVSdJgXiLnKIan13KUL9UBvu2wS9B4TBhJAgmdCKlq/tqQdtrIwH9rY49aX9zxKP1kDA
uyyo28mAuq+FF/aR2NFw4lUHMJoVezRUnIw9FNVTnmZvVwMrUo30pWXvWcZToG5KhqSNI3XLwCWa
4F+WhD4o1ssz2eLSBIh4GRt7hkY5cPUjIJCTKIqGdGCxlQBHU4b+J8cyhHaLsYlMCxjBJ6Y50MkR
LIRUioNi0wgeexPAR58P7bRBFR7U9U4cXdXYWSWiyv/w0lwDkjwUmzEnvNF8NPd/nk8REchp54jl
Cu/XJ+eyBkDB4PIFCN0F1f/GjMDhlTaQ0FtZaN45OwpfozMjBJGAOfxoeBIeEomxXlF0Z8W2JyI2
3tOBgzX1XAUtaO25uC8sNHnkSZBv6TOBYhqSDGZzmkcOymitYo6rlP4c7176dPlfvBlSYh/mdnLu
IP90hZqaO9SqQ3Q4ZWi9SavmALgguKUAgH0YIy+LZcFfWko1cQ/WWPxDrjmoCbp1VjvxepkTDmW2
En34tg45QGb8/3Gd5drj//55un5SPWaCoazOTHYqW33bJ7q55wHD+1bW9+wkaiyDV6+MnTKLJYcR
LcCQhWQnMg3knWMovEZTzlrjLnpJ5BSKpLVpqIxQj/DrEIRPPK3Fmozknq9I4SOakNZovmpWsROn
b3fpSgDns6oMJnbQxFhD/S42PCQ1jENc5yag27jn8xCPPEhMYOzS/Z38yOUIZ13VnO/e3muCMd4j
y6fc4QcSXpwuczZjyRm4jv+1qdIB/Tt05jT6bC/AvAOxZBkCWfKXXjerPc0nE03Q8PXx8U0BLYqc
T46hz52TpQtlk+Qj+jmG6gSsRH2aNLM6/W1IDgoRYLW2mgmttf97LK2UxeE32wIjWmPdKoUpHp0Z
AK3MZ4W0VZkC8b9373+Pgx6sAlQwkplOtv7EjUVDHTBepYgBmJXvcWSiQxP14QcZ7gzQgixgoG3L
w7Nmh2g+Q33ZMHJgnEeDAcCc3Jg0B3mXHgT20h4NzRqt9+BIUgBgnspnXUMSHlkg+0xevNHPa0x4
p7lP7OgWolnpGYcUP1sD7zFQuLBy6L1ty8p+aAMLapLLEM0h+z4EoclWad3ZG4Ks7JpYhnkCRfh4
P4EmxRSsO4IETdwHBg5trIAFu4513+4r3LzGxEpPk/M2gWbRwWHZPJVGNH8002RtA0rjV06dIdfZ
iW2pxexaodFq3VXIkxmmCUk9aQsUg3tVabVzCDkEFliBma04VLr41YWmdkBqmF1BanpQk0g9ax13
Yq98FugVu3LpEh1Xzpo17jiz3RhC2rk4pIr+zxxpoFkL6HSj9Oiay4fJQnB9J4DFVMCwH8mecZd7
NSQ+tvNSy4chN33AxM7mD7IsVz5rbmrvi0QPQZiAjR2T+0knVvodoP7o21KwpV8tRk1MwN3SfpHC
gflGJEjr55hlicWx2JZloPaTrCb8TqF1Pz4hhfaMhkrlkZfC3JadUe143mSPYPL7rgP4+OP3gDGG
4EUTIi1DVEBCRZ8MA5EXkQGqkcV8q84/Dg05pGDyUvAyJO+nuaUFeDoHxtobOpOd8xR4oDFwXoBv
1YJDqIEuHU08YPlqKkUgTZMYZ+R22Zmi25H7acOGY8n/yUrTOESgeDqikxT/VbUCnUp0hpYNSMRg
hY75eERKiLxChtAZHZoWTVKz5/PYijk7WP0PSJpZ6IuWcbQcjZFE6tAKXR8SEYKuPUz7HG3QOLBJ
i5TdWCNhP+E54vVmXTj/ZJmRH4EGrpD6jPP82AIR5aV2oHk0qXUydx13XYx3q8JWjDO0mtG1Pgh0
AEqFdDkEa5S4uFHQQYTcffOaat9cJ0gDnNGA94xdZ/nS5cm00so4eO46wJG0vhTPQR2bK5e3xXNg
Q3awLEMXKgqtslJM9Ox2DB1NKBu4Bw3qtHOftpEkwTzUiOoBbDUfhouX+ur+T+dmWRh79oAtOZfd
n6wDPIY1sYZ3Bdc+W5LtBOUzoNgFaobHIazXZBsBuZz82S2n5H2prRu5goGGrrWr6c3aaZRqB/oU
Z52ibferniZPLVoMrmpf65chr7MV2Yu8N/xcBYzclaBetD/j1Ux7CaaaH/AHaKFUkqdf0d3WrtrQ
De6ABZweKoVfyR7qeb3JAsNEYgwXiVu+6QzAiTh4Np/jVxYl489hCiFXgNvata/4tIP6Sb1TjTx8
wHYQGHqrsH7GrzoH/wlFgt5MXK0EtDBvb9bgm0TnEzQdfVBYZOiBepefJyNaDbK1EHZ2BhrPvhS1
onhKaOJp9n4WFkiVki1+P1u881kylueuADlWHFrXCG+ve3wX2R0d0MRu3JlJANVGKAeuPjloKJLg
WlW5s6fYJQI878iEmcCc9ln4AHK/4qY1WbIOVMD+yxaNY4lSVZ7Z29kPPibeZIjxNYS62Hpq0o8R
rSyR/NcI4onKktjL4whqoqGCho8CVJtbsNvk+BUpanQJ5IajjVzbN1Vwgs0iyhFtTuxFczlEf4MS
m0cXnKGd70oHed3MwY8ma85CqRo0hcg9zYdpcm3UgMdj25y5lNrVeyR8We1WDwLAxP3gKPpmnCrl
CRmsOYKh6WeVCxAPWQlaogrUhzXJtw4V8G8oPWtHMOvyB/Aoijtwn+9YgY/tqaUoN6bQB59i6cDU
7Bso7LQjjeountBT2e/A597eY3Pp9VODsmQAMTcSyuUt8nAlQ3Zkarn4YuuFTy3QoEfFdhhyKj51
OTu6ra0cy1LPaFD0skjrlVscCLEG635poVMGtLh0iCxVPSimPABrnuMuglNgaw0dLQXd9xz3RlQK
pIfCZU/7fzotQohANmiHRd9rLcZrLO/XIPsyUcPJTGzr0bhQ/JoCXmwWSc8JuFuo+9XQChT2juyf
VT8ppEjYeMxEZKwmsHD4FEiOZSk6C9N2m7wv9SksdS6Kq+VtvAXlip74PDd9zq3i3qwybDSNNNk2
Os/8Vo+x01QzNM53KnRGjeb7UOXuRu/VCVIE0Kcm7WqycbefvFEZ2ys5/qNNlXPR4YfW1CWGpmRN
O3idGDWfCo8LQfRctvxQx4ygXrQJhuELVS1n98wd/ef5XN40GCTpZs7pruysTV92X5zYB/nlytTH
7DyIvo/WqYJWT7v4Y5jKLuNiQIYu6/mWRu+hXPYiN/LwbqcVaUR2iniPJ7shBZLe4+mSFOq+WjUI
mCqQY2KXjENZBda67ZtptdjoTPJnnvXSBY0txZgOeAnRr/82jzsDmoIockjr8DwOqb0u6/RjzLIi
B/HaFtWon9BLsA51bd7Nfw8agvUKbdH4Ayz/IlTZ5jAyOYWNKsD71HlInk82ZHy/BWFTrzR9UNct
x52N2AWqlv0EoL6/hIAWA8OqrYiDoA3r/GQY4AmlKJpkhz3YFyRDwZ+TeJue30olWqxB6dso0O5W
pQIaUpBnXqWVNZ5pHEIeZ9MLlBLJpsiYj4Houl7jbmXPs8mNnLCGyiLyb8BeMxAPJb8MVN72SiHY
PR0m3tu+PbTherE1aK9DCVENV3mhGtgWQ6p9kMJhdEC2GnyrDXLexRiAwVEKh0VWyiBG/UoBH8xd
r21AZ5t7ZFvWQE4OuKfWtuc1yGEVmnvWQ7xqykt179cDCijbTJMxfHbgneMHSq/9flm8dvEzqIwO
Xz5X34FBCZQwUrQVpIbNlekl+qxt49IWUKGHOGRzlQFkogA6JPZHE4XKiQArm/PE39dalv99LVHy
FzdOtIOjRyvbMt8kJhOthOK9FnRvuja8BCmSPrnGvlMz/tD3uXvf55HMUUFLZgihrxqoiJ7HSFyh
Fl9ob9E22nHuS2xlPkcv16MZqlyfbMIY3fsR69Ooq7TnOI+exzS2r+OA1706ZdGehtS64072EV1o
7Zl6ePLEDa+JdqQBBUVgpkcvo/EYy74fsiM62KY9UFONiWYwr4N0nq+1+OXQDIpBB/LbpZal5KVs
JHEhu40Po/EyugYN+vzkGio6r04DLpO7srKlBsUmVCOALIDTv4/y/q6ZMnEkEx0qsDptoYetg8wR
Ycg8gks+QZxqAjyQKnZ9qEcjsaEkDNntHW0lUnrE0SkdwOEY+FzTtBVtU8hG2xI6W2zLjE82WsBA
1W+lOmW3jtAACsgQ+MI+kIahWdTeN2p2nOnE0O76RhhWimZtmjooMnuIC24U9E9uGlkgndIq36DN
IN3Uspq6eEWo/xg1IGhQ0os99CnZ608weRqSt0LJcfYuMHmC06NKG81zPznmpaQ3nfBNhrYhslvo
IoKm0dNUgakr0MDo7/Sa+RR0+isEmYoLOTuur0CSpz/WeeM+CD3akjnKIcTHBvThjnpsPY2l2u4L
tUp98pphq6xDN0EdTV4ggPbxfIF5ydH+dAEUEz9cIHZaZwMqU/Skoc2Fn8wo9TBE2oWGuQlAn9B0
L0v7Awg8nVMXiNhvzTj+XqORY9LBfwohOGMz6KUFUosy/TIqzZUCAKC0QXYRsssyE/KA0fdawybY
DYyXbMrNDcRd8LUywVqfjTn4YSRmpZdgl+VAtgLCK6C3LbaL3Y2bYVMDKIk8F8TBPk2loUJgSjkX
fbrQi3pfWDwkMb5MZhc21aqT+hR0sMoOiSo6bRJAsLg8LG6yiSmM/GlAIogcn5eY16kaFIqRhfaZ
3lin5TB0fXvoK0CX3u0h0EgnNoJoz//3FC2H/dR+iCl5PG5T7n7vw7G8A1eyfm6UDQ1ADQ2ZZwuv
47O9zrdkJwudcTlnSFv9jHebxRxCUBKcdiiy/rboh/UW+2+LhhDE6os2dmxPR+eU3FPQBsQMHGs7
jukrmZbDp/0HGoVfIPoFPK2cCXyZvomTEdliOVxibblaHcWv8w6IvPN+pq8HH4Am55iwvEZKp2hu
bYYGPlWZ0IyS1zZ4hGv7UVjoTAdhzT+QsHO+aLh/IoenBacpaZqjzgCEhH4Ru+FvPqwihas/FX4h
nS85x6z1tzmBpgSnNowhzZ2WYq0NwhN5iV0xMtqvHPfnVQ8Sl0vT9qDzUEPsvqJ8em1tcD+AL1J4
WQsuR3sQpY+KSnIB9HjcW45QtrrdlldHc2vsfNCHxVzQLUvyMBEP92Pf6i+fJmm8UcC2apRX3oD3
wBG6vTcGV+RQncALJPqDGnuTmgV7SpvxLhNO9iNlKTop8fb2AH7NBj2miIgUlT01Q39H+bO/Rbyv
8R8j0MTmeAW6gH2nS7+AlyK/J6BDt1ZR3XoyRdugASx6JEBFGanWYQTH1gxzyCsGqCfUMDZsBHtV
B77dbcWK3itLA2rbEgmRFPG8KM3nPi0qgJakRQlDgcZOe16000S3TiBaAmgxXlNUe7gP1bo4QdsA
OxCIk81DEqkn3lgNJuROwLAiX3fILk1NohYnWuJ9HTJB0NOzE0XDnxn0/RZAj2i8AslHeJosPb20
Ukivi6LiRxcBMcVd91VMauBn2GjNESZX+1UEkI4LpN3GahM0UL3nU0EH0F7KKtPggIycoPzpYjTB
gw2ZSwVbF5qNok290sH5IB/IoeWX44T0msjzS16BS5R0zbs6GQGo+tPRWAr2EtIRIqM2z0h7F99i
6QiTyjjpDDzE5xGpqrxs1fb2lt8ZmJ1vRhSoSe/OD3qhfuPpM5RC8x/I9Kle7IrpTgO+6YQGdlCE
vQUUfbxuMgV4PiVxtoJ3G1Pl9tESgWn7SJekmwJEikAZQWOe3LGi28cY/x7QD0GvMkPr3T7T0cRO
/zLArNcM6P/nbgTTx2IHN87ayNLo+S/xlrTrsVsC2diCi6wEvUeWNviVypwkjVUnbFYoG5sQtEPu
wq20cWVYOYdkbM2eW1ReGo4kJJIDd1HTVSti2QTPCiitFPAd0tCwjP8+qdYMgPMKcUaSqgT9rTwo
4KkEvBD6GXz61yYdCWTKoAgzAPakWmsBduNKc+pT0gpxjeShGM11W5Vgd5cjOgDwb8QtXjqlxc07
9dKhVkwjUDqCjwPIPkgih8fFlIxNfhx69SuZ6GB1brl3VJ3PM9u4ifZFY/6CRE93BPcnZIy6Me0h
Dlp2HojQTdSYhgr5dmkkD0XS2RxOYyPMfxWZqgIvk44nbJm0dT31w4qwltqA7hu8l8NDY4qhMzqA
JQ28BelpMYO+FwDOquveJjQtJLbrSb2kug0pI4W7Nu7Jio6/XNcEa1GHjp+kTDy2fYQ8quledRVY
rmiswB5qacqRnNOgqmiohNA6eR3QP+0gWh145HXwqDlbwv6GzmLxaIIL+gY5gLJpms4rG+VSD+AW
o8jSRHd2LQp1T+voDX46rTmINXn1thsOGvpdwYaJTwQcR3Kf6NWBlqUIICFB2KfUDzSKCxBRYstZ
n2g15Kw6kNjXAjRaFvRGDejhmVqPbdgU6V8CNLOi4BGDJgpKpLsBX+Q9A43uGV3ZuDU3YfVYgxxj
pQ5QZivxRwuQ8AkhF9T6apiMuy4sALiQOVVspzUvjqMarHgY5noZsRXQDOkZDyXwtVQGmm0Uw/YT
nmheFuS/BUY2RACCOt+oRQ0VYFmCU2QJLpCluQw5ILcf+R2ZyGm1ILBRXWPYUAQ5rA5ETjSfbMsi
mtkBo5t3d2RXW2WAJA00s9Cvr52ari52VRRcg0kxQP1FlFZhroPISgNH6hQkP3I8y0GuIj1R6+IU
WjDpxoJ28IqMUMNCOJ3OoaCuLNZdh7IU5Kl9132OSi4uSwpAKAbaAoJY2VHigBxxa4wQwm4bHzdY
dk+OTG9R8y61ZxBkZAe7LAvc+Fx9a+Sde1dx6BrkZgxBhWCaPLWxk2c+OOXKnvLgW+3Ud8OAhPxq
nF4rbPjwVy05Okj6+ldq5E/mkBavnYL/WvQviy/YD+R+VGTttetLJAQMUzs70TjtRGh3h1p1B6jy
6n9cuRyNj1c25ZWVqLqrRIk8S5m9omj/8cp9lz4lVa56SWH0lykuNiAxAxv3ZChboxTKNzbge+52
qX4DHYizBsW/e0LPf39AHV3bsiFR71MQmnl2W1cvZts9S9A25v8DaiNUOqf0m6Ip6nPY26mv40d/
H2aBskX/dnKI06Q9jzyZ1qY7lY92FIAwOjK07xDSePsYGj6GEoTh944hCfjpY4jJ/eNjxIZT/vYx
GrzYnBnek71uxO+5HiBfgSJE/ggq2PLKOG4rcmS4Kg7A8hW2KO7IhLet1ndb1m1pSNOjCVglGnI2
ztPR1223npyKxgD0mIMU2Z6M2O9ZZN6CUsuv2GoBmMDNG/QEzFsfyiQMRJCOZGvCUKJ+JdcVSI5v
QBjlVyt4mw5JMNQTYxPZBKNTTx033g6tPEsBf7eUHuhSObLifkJuJWNInEoPyHmg2qOpexUslT7p
OhgasgsogUwnsMFCU0/9QWaoi0IqRkaRTg1FFZMQp6pWr3hvCby4qsCHKQajOfWSQYUOOu97vB+D
DDoG/eN+cUAaAdHqe7QYm3XJgx3kOjuPIX+2p+JdloL7CgwTDshQgbMmLziv3T0V/nJ9ghyvA3pZ
KwjWM3BgGqJoFQSDsy1jrWE+6b1r0ghNBWdLwu4kFk9n5NXB4rbi0ltzYGe6gUN1HSRhlylijzqx
1MqRsNRHorAlnxwtPhmpvkf+Pg8Cw3NkxRqGRjLAwoLBFOuUg0OJXgHnt0EyjnEFnRD5skilcjrM
0QZn6PJFaX45uEIRa1Hh7XeIrF1iKAwghVi8AtjlV5mbPou4qdDqBztx06axCyaLOpvtjpAMY04g
XqV9idd04xde3wbcw5B7GSVjOx14qqNbZOhipNtgW7yhjMttPgHsQLvFIsuju1DDg4vzAZ0Wwh5f
XDcI/ZHl+oGqO3Z5P02iff4UNdiJrC0eMuzgrwr+0zpmoXDhxLbhO0WEAqcUZh1YO15rgf9SKmv0
OvZsVF4bmWJfM0NlN7DsrBU8b6CZYnYnJcN+jZRq9EzD65weoYlI6thA9qUAND1qj+TlmXkQoK14
CMPIoDXI3ENa9BTlWIOWZMiDAY+U5qs8KlMoWHXRrRJ1DfodAJVqFke3EsT9IGtxvGkE+6xXsx6a
hkFgb2rDevOm2FbTVDL9bb6MIKeNBru1CU0a9A40Nq/kP6WdCczt0qhP+Ke0M2e5akbNibyTrIyT
F9VxBEfgN1+89GuiYWTrH+f+LZh+a7irpafhWMT26BWWqzwqofjjTIz6m214P/sUpyTQch/bZty2
RcqO0eiAdEd+aYGDeBDVKG5mz9mx6kQGVUN8ORvQfTPsXj7Y6csc/Bs/JOACnfpysNR1ZdlIEIHE
5Di1kX4UOrd8SMKzFdkWx9+GyCXo9YrmLW5WTJbPIyhkf3Jocv0MT1yfOwwSX4oWXeiQl9kj+ldt
IB7/NdEZeN1cD5zy2bokvUwyVkkL2hTLAQXa79FxBLB7Zn1fzEyE8XKF3C7frmCbwG5J1jjX08Mo
W9OMJdhS8ls45HtFAcsmupeSVZ2PyYZD5RNaco6+55Na36my0qtEuXtUO0AMZKUXT9r2oUXOCTIL
NXRbZQQ58tbYa+ghmyehvbjzW4ibCW0K7iBHyldK5lZfeYVypKnn0TEP+uoZemSzvRFQKYIgkbGu
06b+WuFdVdPK8oEVAdiKcgGksbT3cjo6oMJleg3J1VtodU8QuSh9aO+lt0FFuoXOyDZIm5A2Ovt/
E6eUSC8UKqjLxzHSPJdNoNuXdzRzO/WCvxh6JI5CBWaZrGmWa9444I5SRQz6FetuAgm2CxEeBQR5
m6ZNtC0JXUw2uzO1Un1I8zG9j1v9J5kpyokddVsYhniRUaprb1kOPEypGDe8axZHzcRNAPV480a2
Mor8EU2OV2Yy85ZAqNm3gbreUgRNMATSnVIA9kY2OaG3wN465wEcPYwB4kvXYO2OngGXbvZB3+jr
SKa+bNhNbn60l9gWvcr4v9mHKYP6bB2sojHq7tJicDap3pfrsojyL6AsZDvoUrpeFPD8yxA1aFq2
Q3uluBgmU4CkRAV6TArWGPh8+ny4I2daJdNDChKyEK9OA3S2/Dws9Ue9G+LrYPNh16eWoyINZ/FD
hYdlthq0MNgbbKuZbdv/JIdSgu7qmOsjP8zhkO2D3gxEqICeqsHCMlXjnRGX3TP3rdEYnlWl5RCc
GrMVDcOqkwyTCmRgpReqpBXEFdDKQsN8hIJZaA43VKbdq9NZZzLjrwuGohAg9yptsKQDFbQcQjA7
8tqaeA0MwTdphv3d8rhFdiQTqxgZEmgBfHgM09N2efgG41o29X4IIF9ECixwTpB5mZ/VNFFHDjoG
GdLJALs79pDasOlllS3vRv4QT8GGd1F4IVOnOtA7jpqf5CPTMmmx/T6Jj1N91LrhJ8X/306KO6DF
wPaAj9a1DvKk9nhxkxBQj6odWP1dNOFRSfC2eSsCXj4WafCPJt+6aruJVw5eJs+gE2Tz0Pp9SN4l
GBmr9rwMhxQdZ1oW1r6r7ANDdhaPzJnuMQqpz7j/64jZRbEaMqt+ACRE98w80q+OrokNZKWbE4jg
+sPQQizHtZ32gvwy8xUAJr5MNYQ0RFk335062rca8LarEnBu8BNAKDRn36G8E71Yuq17Kcpt85K9
Imkf7eJtyWECYKkbzLcl0VJ+CvHdjXk7vCil3oOaEWcCPXgr6BwML0WLa9LZIG1/jSvZBJpYF4Sl
3sjzaEPaYAHSKmfLBsVFDeLkNQ2broFQOLQ2SSmMNMOqXLfP73aSFrOQwMDDOE3wLnh2CsgGr3Bi
BHj+rCDVMZ98dP2XGBWAn0M/xWwTdqzzo8kO9rHrihcbctbdUFZPrVYm5wwM0asRuh4vFBbHqbIH
RzB0Ng17Vem9u0tSPdhGaFb00ZhsrOOhwv91lU2dz8oMuh80FtzoQCtiGOsRokLQBbWmNVPtLbBM
PwNThHvirQfoil/o7N2+mMg+mdocTxT3ZDIlYGSEHU/VcE92MpHzf7V/Wh/f8Q+f5/f16XO6hOh4
X3vQzY2LrraNplgGvpD/HnoQ2Qq9u3RFCt73enBQuiiS7w2zg3QNbDvyP00HkhE5YY5hUwKhl8SG
KkyCu/SfSy2W9+Xm6Qkofa0xh0K4VEMwSlN+i9rKczUn25CNtBM6MJ/eDZm6Yr0OXmw8SpkRanuU
RtUZNzY4mbEyW6c722CZ/xLX7O0BnFRvYTOMTIa5vOzOYA2xvqT/hk18/GO138NoehmE+C+28O1n
EzbGUGC68MqEJj2r7WvcxsYVaM8B/cP4opfqKeNgtqDI1mB8Z1nMAVeijk2JjG+mGFSHUQOuW4oR
immtmhZoOh01ljlGXgHsy+aHK6j+HJ4NwXQCbcQ9RdOyo4v7FpuLQ2o7HkYbqBUjUPJdBh3MJ7VC
SSKwg/BMQ1D9bZucxzcFinS3XDBfyB7XNGM6up7ackXDadLYDmTM6uzNxghAmLEoduSlJSMIbpxp
KJcUGTj5aMkC9DpZF/KzGQagRVFcJCsiT6e8iTy0TQ6YOOTgTpRL6cJqgiZeHG5oqKXRcNRVaBb1
dVQ8hqgb3YxsTqVQQFOD8nmZ3ra16rl2t9Y4g0phmLjXsUarmi7VQquhB+2EzQE07nqwP/wZMTj8
2Ix41H+KAHIKaXFZ8vjLGjb27/4YM+jD450l19dA4iClYjEDx0nS7veJsiEi/dk2+0GqD5L9ugEL
rFko2tasDVQldLCaog5Wn2waomQyDwlhQ5iaaDBn04KpeZ9EaB2KejfRiELfJ+poRzhFIVqpE728
dFl6hPygfQM02L7Zuv6ENq7mDJJYG5LltbNGfntck5PbinsWSFlx6SRTUWR3pZ3pYKXF7DQ2kzVa
6psNTXfUVsNOtPk+z5aTIKWxBbw/vieT6vR4qQLx85Y+wdg73TGCHvCKvLSGjhpcoer9lUxDpaCD
aLDTHX0EqGvXB1O3VABA/v1EIP2B6pfyQBau5lB9mr4HSdzvKQHXgiB3O9VdNSfwhpjxOzxor+Sk
LxmqsRB9T6IrfcGilKPt4/fpbV5VfmTpoG8uUmcf4zkA7K6z526dP5p6UjzmeE9iYzpewprhO27q
hmfqUbsjJxDS046BKMGjCe/Tcb/KQeIq7LVjlckdYzcCTeh4CPmA9E5g3wHffVqjqNwMY/wdNLjf
rA76PiAacfd5BDVGO8u0V0wkP00UleL4ZgLQTOEraqLvTQnB15Ra7FAW1yT0or2iLmyugqrJNg5Y
CwbIIL10aczAdpqhgpFJJSkp5SLtQNbqH+y/x6NmeNbdJur2aF0eAWFNgVSQmb9POcDKjiuPxSho
LI4PycKGMoH2AFbNIsY9vO9LcGkMwRUqXsHV0lBlweuxu+0hY3sFRwBy/hZavwbHPVGEHiTa/dh9
m4RpJl7mRpakD/8V2IOVeKZkB27kkhRLa9CSZt1As09eoe51JG87qHcHPZre5M4O9yULMn4h39Ow
0VU/Aivslxg7D7y2/BlGj4rehIK2m/O/htVyNQIyv4fJfcy8GtnpokpntMtFabWuB6Nynw4ATkCY
bMunND1CFyw75ppibAVQCJdoKAFjLzXn1gVIXde6WX7V4+hrHA3VrzqB3l1qj9GKjYBAN1H5q3Pr
r0KJiq95XSSQxkntm9DxY66UKLtAoOLtKrU2fryKZcTJGnWwBvTHrzVT31hjoDQ9HIHZIo6YD2Zo
Q860Mn+z0SRJweGEGiQ2XGedIfd2g0hMeTBRsoEwj2ncyBa2L3ww+odBw+PANSE73EzgwlriIX0F
SGOr4i210ZrrfHju+QTR0tK4N8VoHZh8WbWA3dhoqUhQxp7aC4rtI9Cuvxtn8XgyMhmZrI3D2DrO
zzJVTypYTpYT29Jmi/vvyW8xZeKKp5jXr/SOTG/L9KIseojNt4G6J/vgOpeIOcA+ZNPXLoTswJLe
pTSwtBs6xM4NK9xQ54EYnqoQShWQitD8GHVGSM4l0x0LWtWjANN9SnlteFGBZvWmDTOvndRwM8Wm
cacAcTsfNFePTm5rrPs8QHqLHBQyQG7JK/Aj25CtR/+fr5pxCGG6rr30A+hCuJmOm7Jo8ferS+V/
WLuy5kp1JvmLiGAXvB7Ovnm3234h2r2wi1UI+PWTKnyNb09/MzER86JApZI4Xg5IVVmZCEC24xGb
xvEb2HMZJCod7ShU1zS3tT+wlwrkNSfHg3pfrLSjjWJigWhB4T8xjYMJq/pVjZb2pi68rPq4MMCP
m7UQBHEMZBe5kRvPtdd161i09o00oC2QNUlxRMIAjA7h5G8qE6oIqRHyIK9AvhMpeTquroQHtDeA
POjrBpJ+6aAbm//sQ47UpCnYTmLlvSxGV3HxnfPOx3HLOtORsy/j6dbUpjPJkGWpOd6qMTph0lhj
4r9FHU4/x/6neeBDAcv9YL81kGVYgfgofoit0NuOHjA2EjSGFzP1k42oW+O51MT3ohygZp6ABw+7
uh+ge7ZWg5qkmf9MAvh2uKCgJwWzpqY/T8MwT4Ks6jypKRHQAtxEC/vslNSOFuSTTAPEnLJTFA4g
aaeRLkzHj0samjIdARSnmI7WgAQaV2WVpYZC8MSA8Dq0wJKzH4JBQyva5l6z0yooqzZ+Gwt5wxzU
eq16+b1vve4XSqZ+x57jPbPcAg+zN9g3GdMz6D618RG/2eqSjZa5aW2PPZhp+5KE0W5S+SNqZDn6
wNbEqBunfm4hXZw5w9GgDNQXn8/h2IvHI/U6HYrz3ehPO4IElQN0yvsGEb0ZIaTgQ6Bk+butdcFA
QaLU5Ex+w+dcQh3ReuT3H9dzGuzRvaw7g38D5Sk609ZLhKW39UewpANzo4I03AYosHRcUJUpdLRq
aFIIbafNYptS/2pobzWO3cfE8yucknVtwO8wWs/dQRbuzSiLFJW7iY9wAYiTEtXQAJjswpXl8Hj3
xRu75XUz5v1lcXaYIvbOqocvbhByTzaDUzTgAn8BQYx/acvKsVYd4gEH3wpfKtMMr2OLc8sa8Put
a4GBbHZBzdW0SpNQw9NlLNbAE0HUYHk+DWZegcx6Qw+mjuz2KOwrz7tiLZUzjYQ5MnArvQVAMG1n
5z8efrR6YVoGyBZRlq7YDl1FjxiZHHWZdKkT8eEyREZppDZQfcBmqCmkgffFL+6NMl6To5MYKA+y
KmYdTFvOtnkFa6z2DWTa7HhVVAXkJgzDvk2yqd47SZcfuOWMNxOEIKERl9avA+QemRZpvzxZ793S
ZG8dK4aAJhVuWu9lboB5xBfjjYUl50mF7l7oiWDzbo8YkTtPCoFru/XTcWNCoW9VqEoFV1UqUFMN
dYCglX+xbGkAV6OO9uDaiEF/hdIDEDJ++OHUBOaStqqBN0fIZ/U5WS8TuYM+GuSNkc65AWZ4uCky
WV9MFwr1rVm4EN8BBYqeNOOx9PU76rnKRFfgLcn3wlXlCWoqLUIDXIuyrV4BfsfChn+s4ud5tzYF
IqmJ4YXJhts4aA6ZCULC5VbILeHTAEGzp9WGMd2HadpeW5AqbDxPJhv6RpXqa6Un/AFKbuaZek3o
dxdeC/D+YYwav9blxgXiYpOW/ocNlat3Yal583cRVbX8Uk3WDfnTVxHk8e0mimW9WRaSYXtrQbb4
QusgOAz6jZGlCDKBUqVS/FdGlvxuZcpunR7i3W0I1nqyt67DAqMxzFMT8eHJTONdN3rGay4NKFnz
ZtyRW4YUem7gYN9MvXn8T8tOplatXAkaLlq2CCU/WgQLbDRh7VE1GG4KZ+q2xEJG3RSx9S/dWHWJ
skxv6nCzjIYSQQmd/47wWnjqoSl0bDP8lNS1Y0TLS9dDIYIaTR3FERlXwCWqrp4Ce9gqmn7qImWQ
XLKqy+ZuNEr9ElXar3klZDyuacS/Uy9qHefad/ozm6bpqeNtd6NBR4zGYsOKb5vcv9LYAOTibTNa
4AzAHcGoUd9hg7UPQbDylGiTBkzRuKWxojeNexeEgTRPOKJ5GLskoLFqipJHt/hd4T9vJ1Ng3UXI
+wdZ8Ay0XHl/chW5E2DD1j417QpaOuCLml1QTVNbjnNHvZTnJjCAibGlbm8Aw80z/0o9msSxQV8h
QNCfqEtLMk/csSx9HBXtSd432b2mora8iu0dNhg95G7i6jCgdv9KLkjKxFdoUByWCV3R6jsUAgBB
oRahRhRJOy8SFXV/sABdXoFhwkcqu3JXae0DzVzZtrYyNSeGyFbrr20xhbdVXoa3qJbM9wnkjVY6
+dQmyux4Ja40Sg05j0fuR+7t7JQ1eLg0+B+Y1818MCXpThbtl0nLvbi6jZGCwtbPuLNGwRUwJH6k
mycHv5zPvUAhE6C1qf/l7T8kY74RDEHwqtN3qcj7vYtqoYcodn7G6VT84LqPzAErnwrQpf3NIWvY
kz+W1eyAF2+/r0YcutQKOQ5L9ww8MqvEhaY9N6LqwnLNejHb7RQWyUtVD/V1SCLgtJVZcBnvMgDH
t0hGWS/LpI8uduspIlnTVJ7mN+Ng+viOJHGJ8j7II31pRAjAW9yPUPnFQKPerXQFmXd2xYEnsQZ/
TRbfNLHPycpyF+YcaniO7UPWNW83TmumT22BrWDSRd3PErEqzbTt3y3SWBUb01enQ1AjBz4bJ22B
4yG230ejalBsp6aHELuZp0+e3jwh5dFv0hy7/UZhIVyFj2gbG69LJq7UYzrYFKYuawNjNIDvUKPC
kx+jUYRy+dopgZhSUz/n+97At7oPBtMEFNaIBaAQvlc1KrkFWhV8QR6Qt/fAFYWzQM9M/U3IRxoP
we22Ni1/OtHEXE3sqLhlGh7rPBmPTJVV1J3Hr466om7khviehv3ZmKC1DRYO8DPWpTyTG3lMWlTu
OgGy2APARyLwnKJGxnPU5tqAME/LVWLo8tboveoK7IsGNCtSp66sSvx/Vkqc9J8ZVpT5dyAEBId5
bv9grdee6OUkmsS/QgZt18V40weNGfVbMOk162Wrpya4Mu9OZJKg6dvqngWQNMKjbeoOb2FeHUC8
o/0yHOMM4dLptQWzQMBQ738D3ixt7wi936O8FKhNNYk5qFtM9fowDXF5M4U2X2Ujjy+5qkrNEsCj
JSSB5t6n3Wkd3q4LWRy5BS7FhWQGsFDo+miCgV1V50cayPHvtSlzGzl+M4SSq9DHSw2GtBfxu5KG
eInMIQJHLljR/Nq3Xlrwf21TQw5bcgJr68cc063tF+OHHeV7WfPkTtRW/GAWFoDxuQ76qiZNHvK2
bM544rzS4BTH1QUU1Rc+uPnZGrN8DWVcCCyqri/wBlzRJTWhluIRpkbGIcMIg3CnEupxN2TsnXdA
4vI7e2T1NQd+dNX1vv4tbgZtXdYmP1A3Q8YC6pjyKTPUEQw421UMZphvYVoPwFbo3oHFXnpC1akb
YDu0ElnbPk9FFF90bfRBoAsYAIRku7VWetGxVF3l1io3ParjC+KV0ESLGiTDgMJag8omPlL3081Q
qwEsBm40AhVMzTsqO8CwVZXffRcxdRUxT/VGAmklvOvg8/KMijh3/emBlARKAFIpA1d5hB0o5ckD
mkTl96j+WIM8NCjOgYsIHMl4IOn3HZJpm6lGDchQ1sY9SumN+7z1tw2ilDfkUSSpBcSBP6wQnQLP
LkvdaYWnzXggZ9tCTXY7NsBcYSrNaNSaCEc2G7uUUxFUrrYdeufVhKbWIQMd06pTzDDOFFYn6kKk
xnpyRPvRjYYx2SYoVV4PdevuKw7BMDqru/ip920pkzUd5GmUunRaX5ztToYnBHXSFWW1OrsDVXDK
+23SeBpAyoU4trblnXSgtubsWBaCkmtAhpUmkJ1SZ804JLsRGKB5pWXCn2siUgRVwnUWY9tj5gC6
xUWf3foZ3mjDxO7qkMMEDMFpML23xdSnLiQR7EIGUZeLNGBx0a5Trcu2c7+KJsVZnliHuW+EePnW
Jb/SEmXhZrfjIHA+VJOBt5vXz1FiC5K64ZgnpyKS2Rm7nY9m8lKAff7sx2XVn4rmRHaa0YW+BRpV
nahmrCtTYPOpDyEYzFBLaYWauSKbowbw5y8DDlDUZqEBoSuE0ZFGBdIuToqHyRmdx6EFTGZMbkSr
OY9ksbTpAPoIcdsqU2/p9SqtBDuRB0dGYt20UEJrtMbFjgqlkm0NDimaGkNK9ohiLH9FXZTEGtf/
5U7MqsVtAohLgyy8L3IHldJTXZw61SSDhb4Y4wKYoak40RUNl7YYQE5sDeBt/JwTkTuNk2c1VeDz
+fOSxrWmrzeQ0kp2dh5la9INPxSqOqzC/8nabHR5EQDgX5w8z9a5blqnwS1/tWEmzoYUH02U2uJM
NtcDv55j5ycanJSHAFsD4mifLjQyoIIOlM7gVSu0uyVNNfUsPulj/dp+VpbbSDOQidJU1GgdKCqV
F/XIlSZOcTdPnDNa/6y1LP/vtcj+ecdlLfOfO9LKJufWCbXYeHziYVRnqLwlBK/32cVxx3xKOzxW
llFsJ752aRQJ8Tg3m4vtaPIymG14wKvt2JkpEDtkmy89AFQOqWEcyUYNdyvUM6sGZQYgKX2JO5wg
wNvVsvFJA/zeS7WXqqvLd255Lx7+Ed5BBT1fAE86X/xrSA8H9gypjKMa5mrm/7LE/7sPJMBQ5QX+
7o0jHOdcD669IqKHIs7jbQOd2pkdwmJQdqkq3bl2+JGfTe8xmUzr5W+TQs9sZnaI/z5pSCvrJbLs
5Cw5ii9FoQ231HQJy6GVGSyWCYG4WzdRG/IsVqKvumKz5JWxMxKcUV1pjF+m5iLQwroM5yV7A1wd
+qCCEuoOKqZ3W4exsctCEMGSzUaGctV0jIMalFebHjX1h5C1+fOoTTtemwC1KrtuZf5il1H5YWdg
bDvUwNc9OyXOkJ/2xf/f9rJG/Rplr+bEl8pegfISmszjnCyrQVt7Fn7zuOTP8t6sd73jDcGSP5NI
YSIKm3jbJSkm7Og1j+zhRKbZHgdliIoyyrlNWpidY6t6XG4t8MDZ1XU8BssyTdh/XZoGRiOfl6aF
dFA53wrXDCYDFYKtOyEwmAOScs0r1w20pi1QBzCE13kET6jxgLqWp0LZyK8xQygoAkGyoxXmubTA
5yoS7D4oaFKLfjbYns4rLaZlzTrJdnjfsBMNAgd2nzq5OPco418PBcOOW21k5p0HXnzVaCM1q0we
eKb3ZT6Cqkt1abvi8Ai5NhlmJ7K5HggOAAq/ocHZTa3rIhW+XWzc/L0sq43e12Vpkq8hmJXKNsM5
CtsgWrYHozUNUtN9Lhu2OCqMFXZVQ6c5h6rDzo72M14EHAR1aT9DXdfrJQqRkJpYujSKWjZ8X7Kz
F+HU06OCeBcO03e/w5EoYnp/BqE49njUZ8pIV9QkIYdEbNbsaGoIlnW8NtQU6i8rhCUI/q2+uf/D
Pq/85SZj7icr5nG5RYijPwwsejDtXn9jEGL1Qyf5UYi0D5oh9a4Q/O3OoPFAOeFY+t+N+kIODlSJ
g5KBU74equrCoSOypgF3Z0Fj6h3KzvXarWVy8eOouMYTsAdIbSU/XPOxr4zpu4Wi9DV0bLnaNoc7
pIgRe2gh3Il37vhW6Ha7SjIruuXcta80gCMAaivUgIYSu3mg0sC/HJqooxjqIzNiUCs6CgI1tPKe
bLJzgLIb+/G+RmRwa0WavAnz2LwxGv2uVZvaFKkk6slOi7caGPOhCAyRx4gx84ioyoGKWpZCF+pC
3dk5gvx8HiR/slMzIrV0dBJ3/6ddLQt2aO1YGt3+i7+y0w2ySYtPKMiZB/+Yjupd5I91OX+8pd6G
3ACJ5KepynfLsiYw9ZfUk0GttcPFdZHQGYDJv+lDvK5RaJbct5kP2G8JxYah8Xlg2Eb1wtoGZXyy
yd88DygAKfkPPwN5EnfFb2HzdZYVDPqh90gGpTil5G1Q+Vb4G6kzwLjz7H1IfqJGr36yhRg3MR6N
51rn5clAdnU7eTY2lSAfWEWF1/2wzCjQprz4DQ7uZ+GM9ouvDQjuI/J+dTVdP5Q2SvcZzmR3Kff6
QHa68Tba/UG6Rv5bZ9NRjH79BtAmBLrAfshEu4plPz3oJk93oV1nx5q12Y3txdHa8Hv5BiT9bqyy
/Jc+xt9Eno7PvRxGnD4NfvYNYZ/xzS43rGflCxMIBypXq5sOCfPiU90kTlBFqQAFttOeEs+YHrrW
eABPh/MGjWaoOYV2d4Z+WHUPmrZ3suOHQVSmr+WFg7burmljAKkTb635KK4DAWZ01QqeXGojxmHf
svr3xtm4acJ/AFwDmSzlYLbuuEMNZbxJzYzfoviF35YhCrwQcKgQr3eKWwPaa96qKvCJp/yGTKjh
0pCZlr4Vrwat3Edal26lAn3gT63dmV6erBA2lkdLvffmgRDVAlNY3lIvdsPyUpjxZZmUl3jrj3EC
Es/PhTgSxmt8mdKtRhARbKg/FiYfFhvtqvCaH0T2Nik+zioT46krVtxRlG8z8dvckg81X/rVEE2n
FlhXYXhHSNisHBcsHmVuXWfMwgRpDAQH0i1hHCJuthcUaDzTIJnc2LiYVv/h3wLhjjRZ5Jy0xnMC
oqOwy+ZbmdjGvYmg2fkv9r7mX+2p2X1z8vbDvwYAKCD2CvzffPPD1LwfIlRTzZEsHvbtB78rkiBn
5oIblDAJVKpWgH+hazpwT4T2LX4x5VMPSaZ9hxLubTdaxrcJD95IsPgdrzDQp7SZdh6FM91ApdoD
UQYKktVM5HTLp0HNbEsEhiK3mmeSgxOiCIxmWkBU3IgUouPsn5l0T50BokgzndjTv7UAH5EDdnqo
vYg2RdTY90CIp1v8MfyzzBLwDUO8em+1VoW8QGxBLVzo0KO2QK9qmdkPSBdtx4pNEWoS4w04uowf
qY3KQiBm02dn0uXaN6V5U8pI2/VT3x3duhvPyLNDfJyV9X2NxzzK83r+im3EY5gB3LuK7yfRgDGs
YpVSFbFfW03nwd8+2ySs//bZokr/8tkSTYPIrqr9otKteGiLoLXi7jgXZ6kuUPPdkcq+WlO7Rx1J
e6hklskVIqugkKNwndewemMlYAyYjS7SthtviLUV0tgcp9aObQeImQXxEOK3Tsa2TPCOjpzzpFS8
BtVwobNtG0HsnFXDzhoYP2qAhFykK4YLXVEj0hIMZaHrrpeBug7fk1YPV0XDhq2VRtbBY1V8742q
pG0E1S+QJ2eUeFYv5DHalon8pvWE6h8ZQI89Og54lFhLWv9LjH++JKcJTpQCYGnibOUQ49gPNroR
wV2HeahBCfNNrWDFrdV2K6MDMrAHLOjRdQCRtrPpG7mFOmhOnapCBK7HWSNJuu7aKbc+Qi2fmv43
twHf/B0HFBEyVkw8NUWxQyk38nr45m1NJ552herKvApS6Ia8ZLzWj5npQnZcm/RX3Rl+janv3SLR
PNyATRsV68rfMnw3aAVD5kotWwi+I/8xZR/Llogb76cCle2g1gbD7tYDZixAdjE50NGWupWepof5
4KtGUbGRfOkilpkc0lpHJrpGdalHwNUocfqVYfTOxue+fnYI7YqXRO9uUZ5x+3FHqNOcog5xmnwy
uzOKTEAvUYCo+gyBztDcRhWKyks2yC2NU6Ox5HvqVuZu4KZADQuahEf9pWzrEqX8uQMGGc8dVmRM
yvbDx3KFCKq2RfZXedOAYNEA/ksoLWQVkrfQWhcXIUOACaEvFXQlJBplBjQ/Uve4xM6r24LxrVt5
CE0OKzI2aoSuPCBlDmXNbhZ7ZZig/phHhbU2KgANB+wMHLzGTy190fAVii9dZuM7R5ex91BZeQqF
M8TNqUGOKpcI6f7T78AvxMHrT5YvM6k/ZYkBzfKA1lrmQEgIoXjVmAWzNvaQu/kV9GDdVgcX+LUy
QuuiiydDwb2oITNdTbG0Ajcd+SbBToXhDBJ65ykqAnLJyDb6vIF+T2xvlhWaRH/C6SQGTZ8n+EqD
KtnRVw1dRZnTcTApuDDiPOdvyNpNjQ34rvJymA2l83bckw+ZbKf8ZzYtufTJh7plWTh2sIy4BivX
hgtByUYiYSR58tGkiEY2qJdHPx+8GoRD0a/ZltMIuTsNK7d9of2mCOSXIGWWJFD5iUGe3gHNfsbZ
8Ws084/gJk32nOhJS7RnoKCti6mBH1Ba8Qil+DG91GPOwb0ktDsUoZlB3cUmYjx5tAJjJP85RNkG
IEUO7EcC4RonjH+JtH4vI7f71ozI22turN9jw+OBe7LV8XcsswNeWj1YcBpU87Ns4+Lliu+Dw/G7
SOV4ni81S2hHo8Geimc1KonUCDWuBDJrBC3egNNgl5go2gMdxiuAl3cQ62wevKnyzygWbAKyawLk
i2UT1zdZaE23vjNg/6ImxOAKQMaodE426osfvRJyulLnT1E5NasBjHxnakapFWddNYuNukKKNnBy
c1tOAIRL3l5aNyqffKBg71svDHSziYFrWTcuz5+coSufEHkFvLES9+QYlfkVKCnvhnpN2vwceD3O
i0CvDrSqeYzvoVqzVAdaPIjkgbr55ExrYIHsHXU7r0J6EAHuLXXHJGxxGmu8taVuCq7Q5IDshhXQ
KDLx2rEuQW9Bo57bJ5euww6VRvXBbG4QMrijQWxdk1XljPq+0DRrAtty1qAgozl22BwglFRk4QX/
W+GFrjRZfQNfttybRulMK7MOewTgRzDBGwUOhgWUmdUVNRFUAY5hgmbp/s1vmUYzyIWmLd3/+1LL
Lf9Y6o9PsNzjDz8aYK0Uh954CGOILGtQCSlXdLk0IP5w1qVVDSsIJeSnZYAloKSvy+KfKdRfhj21
4tKlqz9vkHfISBoMLIf/8zJx/fnB6C70SWbjclcyuk1tlyvXNu4mkeDspj7EMoW6swtd0pSqSl+g
vFkfNCspbztIQzpIBZ25YuykphodoEC0sApG0/qwSbpKs60GUaPLqL4BwEaLdtuIDLUSn3NpRpkC
LTcw87LYJx2121OOJxHddRkYQa8jXZlduRdjZy7i3t1kVeIH8x0/F0aUCoXb4PCWdO9ccJySayNd
z0vR5Fi85kzGN/NSuTCqTZxo9ezia/7VAgnRDgwT4ugKXRznK5b3H1d/sZHL4Nksxxcb86jhn1eL
zVXLLKvSwGKrwRIapDa+8aB38++rnoGbKgaTOnVDJ/PvhQkJbZmZN7HyqCGvto87pw9osLY9/75E
vKWopX6ZJ0kBpUAU8SDyBYgoFy2/8SzrCpqU+mc1OVfN1auftmDXmOGCw+KFaXtmSQ5uJl8PD6wZ
ngiQTjD0SGHREQmY7YuJPMhe1NMNqsxX+ogDQe6ktyDQs+/SJGVXPJA21KNGm8DmnFvdz36MMmT6
OiDyKr9uA88NwWLAiujU5LY6z9fua/d5laXGh42u+tx2X+N4zFd6WbDXeTTa6Yb/kAmR3TmOk92B
99o9t910IhPEIbK7DkD8mxDPMqjmDVFAbn1/F4OM6Za8qOmadp9ZpbxQb0jS7K7h5UvJOJg01Mpk
GlpwVriaGR0WW19aTeClerYjFxrIRYGiixJFPGSjNeMacqJRZ2fr5a4RE9YuG8BAvawXWbl5YMYA
vJbh4QOn5eSdbLe7o2n0IwEXUUOptPqyulGDhjedP8LyI2Q4UUqwf10XEw+b28Fn8Xn5ZIKFycoA
TSJqUvELI9/WbcKVprnsy09VmyFgpCboqsiFGn8CB0hrtMb8U9GirPchulcUIlhuq3fc22s1cOvL
T9o3vXbUPflt+cUhQAref5Eflk83cMe/KaNXWmv+G/pDpaKu483cnSr7CIYNqYpp5IGZEEnQymL4
nrbdo5kX2WMKycYj03UgdJUdenaWVnbXCftwgD+9dtuByujgFZX9JEB0R066axpB5+rNJbEcba05
ZbESEOB76AfjWXYjv0jVcyt/2gIrAubk2jceGndobj2QXnVeZjyQqTdA7RUVUXIi29BH1b5ISj2Y
Jzhm9DAY21AIA0ycgOhhX92nB1ocnLjZEVERY0VdmuDjn0VzjeGOTP2EUGI+9M2OFke1SXFOLf6L
BunjaolxQgo3upnv3lkSaLPE3dBiHsvkVberK/lT46fp9zJjxpl6A7aHu5CZPehE8ANN2hDdAamy
pkEylZDIXNlNOBypm02VtWcJgnXkQh9BojJOnx7IoDFovPj1pO/pA4DWQz9GYsBREmcqmbzoidXf
TTYTt9Ukf4bS979B2n3cQBFw3EcDurHQ1iDdAkYz9f1z1RRQ4EMF9TfwFNqgxC26U9UngK6Zd7O5
hwKfqGvwhSBGE3ycuEGhtp9xegs2P0Pq49TzavUFqGelLcTEDetew8euovCF8teRzt9FK8rHCkm2
vWgh8YMorf+oHCi1jT3gu92+aQhyvqcOAJCZtH9nVn7T5aP5KtJuhB6oye9cK+l3Xm0Ox7B2M8Qp
Mh2sgfbwmI1QxuUQ6PyhpkOj1P6dYDorEAzGv2i4Da0c/xq5jpIEVUeeeBqYLYwMxWd5PDxDowJc
zrAvblJVn+c+QxoRAbXZzUXtPbmhOuJjtVG5Lasl6Y+QiA4geTyC5hvlHdqqGH8WLAa61DdfIDtc
A5RoFPt26LLnurfPrDLid9Tz5EEFePRVMFO/lMaI1Jo1Ju+fM2UOMQqaWboRYNuWpa+1NEWCKOL5
M13xyM3mK/kX29/8It3Q8dys8i95Ns21xhOYwfZfsnpzjs0ZHzRncg+UXptHGbJkG0erUWbymaMj
Z1olr9s92Yc0X/EJid1r1VfVzgX9wItZVDOflZt7xiazvOYAFBLEefNy5rPCXhr2tAOBtulrz8rf
Q5wMVWqAKThjCR5ls5LmRmHng9j1wYNdx9l/6MsgFaswEeHJzyA7AqhMVl6LyUHCxZBrGkCesLwm
0BC01uk0rIGhCk+LWzg68XaMchYMNqo5JYAaJ1H0/WMsTb4BS9mwnbsTiNhst8FHMln/KKQxgcA1
P9MgNZKBMAxFXXfUo9WGzPhYzTbkx2qRpUXbXvAOES/PzFbEmQX5obP0jOZKvVbP233qF01AXWoQ
5AUxZ9Re7doHYFN5tCAQC2wlJUK2v6wxe6gJ/17jb3exami/Vj24J+PRrh60zDgRN0MIddJ9hlqr
zaC+FNDoS1QsWt7UEO1+sOV00iH+usHDkZ3iNoqDzpvsc5uV1rMOuvSZtk7w8ggWymodATX3jdzC
vLbPhh7tPLPsUVTvvtM3pm0hXFEjZnHX6Xp36qLeW+tRlryL4lLWlv/WZ6BdnbopOepFzh/URBpv
shIaOibgQlaSuYcsxzpua7o/IwR84riT78iWyqC3/fg28wwDYq4TWEatcoKIcvbh60CRRUCOka8N
JE97MPSC+8PW1wNdWTiqSi48hAtwNY+qKyv+7nQDVNw9lAmpBqSYItq1APTunM5GUlbgSdRhGwF+
fzbtfDxn7mqG1LriS5v/GHE3rlsXQVf6W+Zxn95BWU5pcN06vu685eDahZiifDOnQQ9Elkpo6UVy
37m9tteR6byRKAkPkJebXuthOBOHts/B3pmU8k2vc8hBov5Ck2nxyFF6j9JtXEVNBdlQPJIftVR8
2JZRuuK63m4kb8AMZONBiRKN4kgfOXTz/OzWzff5E6sfxa1A9kUeRSz2UCxIn/yiOpel5j+mIHw6
4omivoVyfFP2XMfbwoxj++gyUKX82z4hkbEqjbbe4/E3XLDhHy6T40roQ9vlLjOrZFXrQzquaITF
ybTqaifelXKErpkGHQTPV0Et1V1sLMvHPbBtzV2vmhbE+shewEZdGlhsZcvabR2afUAoN8K74Qx8
x2w3PBC+bbFrLJ12OrDDq5xoWhdlK99q7pBbazdc4OkRaYZ5wzNH2yTqKnLHjyuy/W0UwFLQ5wAr
uUvx33P0kDrYthOrnpqG/7QQZfyZ1O0WgTj5ZhRhtgZ+arwKz0NkzyjbLc+ZG5h80lahVxhnjxgR
KFBMfQcROexzoiOZqGEqikxXSFNAy7WaIEQL8Oo2ZQLVyqrgjkBcZAMBAPRvLPeCQE559dXjlwvz
1Zw6fZ/aDh7JlTZkB1vX8JaoM2ig921kQ0zHSH+G+FZ4put8r/w4XRuOU1z9TPdO8VS2m0FwgVpv
1ItDzfOn3Ra/x7LvHr046XZhWBaHqHCglKYWI4/JguJ60jrfEdpP1yGb+Jrp3rgHhSBh1KnxOa83
IXPMDXUlivfu3Q8H23J2blEALj52DxMPUdqfJcUBOQ0UGELh4Q7KIB+2ml20MD3w2N38TbMitPCq
VYOTSsUzHutrQBal9oDoGn4LMomqNdX+Z0hd7ZHrNfEKg8oTiBSbuxjBmNlGXRoAur3bW4HGQIDQ
2735hDLw/mibleKm9hA+bCANsXRdECji92pdUisCQtpz/SBTDOOQan122yZ6YE6Xn/sxCwNi9Hb/
sYvSys+lpeSZEIHfgMs3hyhhtcLX1ngH34YA5t/Mb5lwR3C94A+RO0n/oHsNCIfUo3aMP3z7GIzG
lini+9gAebUIkcjC2XB6s3Uo8wxifIFczIedgBjgyJzt5D/xNNxE2oQag67L9rZM4i2SHMjreROe
i8iVg90GRSFZnu+NrOi+kUfcJfYuhTjfCput/2LszJbbRrY1/So79nUjOjEDJ/r0BWeKgyRKsizf
IGS7jHme8fT9Ianaku06VV1RgWCOgCkCyFzrH9LlVXq+UcSw/cuyFJ4nXwZLxnTcnWYhDRdYNe5n
8ittq49F2UrEv9/L778M+99afxn73rmbpyodpd1O/nTTjyRdsUIvDwMRgE1WqfpDBiQMm+Ns+p57
t8XQe3/oU/lDNx3nqU1Udpb+4B1BgVfXMW1aKOtshKkk7zcxGtU2UoKc2NO8BmrnBU8/HxJ30pdC
vL5zpt951QViEvu0xNzHgHndW2mNQfHYvjGx3/vhycDavEufDFELfqd9hTZNqm8SE3BxGJfFCRJ8
tgb2VH6qbPWbpDYq1jceW/H39zEinIKV4pkvrcUfU7LWQBiXm/eiWw/lBnvkYJPYvn80R6hX5vAs
0e953mFNF3jj2TGc/qi1bGTC0lNf6/jaQR8exKAuyBaUIES4JXJWmISFjeIobWjSuWjORdmqd3A7
ZSt7Re1Jtv7V2NgKyFykGQKqSnZmmcC6EgNarRycQ9kKlppzfV9ZCAaMzUvZOrn+o41t54If7QqF
Wz+9D/yZwNCGR5S6TeNbBod4hayGcasUuP6Nih0/+UlerXGSmk5QvpIbq4it7VTk+p0eFeayM63g
pdOyS5rkxg+I/eAb3fZ7UP453A5a4BtdrCHkz7sCfQSXUIybHs2m80APDJ/k7S/rNSOztnZRXd2H
3FFL7+B2H7IMY6R3Q6K0CJqt2QaI4U4YEr03qIWB4Ydyh4INSlQFqH2CK4vSDPuDLDZj/laU1EPe
Dh9bx5+LsjUS0MP+x7H5BEanzNIV0rZHs7azvTsvsEAj4sjmlGlwkmV5mLt4+ZTto9gOjyqLT6ln
ELX9H56ZB3dWPxgXMcVnKYagZ72+BTYabWSvMZ3+gKXn37G2vfaS1dqo02tI6DWvXP8zF/oV115Z
XVib1qn1NRFKAMJDJZ5DHW047mvvPgtq9Lh5+J/gyJCD8rqAoEuvnyag4pgj1vqlyetmmavZ8Dly
9dfOteM/tLJh+JyHMpOSrZKIv1suRquDbwoM2Xzuab9GG6UfSZN0anjyVOU1UTzjuqDsYjU95lHw
KpdpcoPgwHJdOHoX38jFmmvwG4QMX6ylmpfU9WoHLzkpFa+KWflL1jdDC7Vjrjd6Z/neVdZj05nw
YnDLBYK90xbSTPpsYy+eqU7wNfWgQdtosZ2jJOjPDgRqoAZN8DXCGsAUaG9oduhtfx4Zq+F0l6X6
c8bK5oQEU3Zi1Zud2IFEO3NQPjl6GB70KNz4Wlo+JEnU3VmxDaClxxl0IOayrDwhdrJV6czm6PvO
l2urGK3vNeSPA4sjdi2WoWB5SYRM9pUHhOs2Zp8pt7IUlq61+ve//vf//T/fhv/y/8jvgJH6efav
rE3v8jBr6v/+tyX+/a/iWr3//t//NlxHd0zTQMPCdFEfsSyH9m+vF5Lg9Fb/V9CgN4YbkfZg1Hn9
0GgrDAjS71Hm+XDT/JLQrWvsdHdWVYBJf2niERpu29rfSZ2TPs++dcrquo/1+yA+wFjZxnKF1Ztm
twNqZiZnawrSrSN15bBLNRbBWIbbq8tgHDY/leERnwOAMO/LjCg2oxXZmBSDEJSJ5MGPvY91snOZ
JivBb/wGe2LQs/PBzNLhpM+HIWqqTc5DD0WmP1uTqv2MmH66MzvBit1MrQo8ktNdu8ixsrOcADcF
sfj7r97Qfv/qLcuw+GWZJjloy/j5q0ceL1f62rYemj4cdySBfVBT6rRODaV8qWKSJvNyop/gQZeO
Ud3JHhacJ6jaApjYX/eqMk+5SQPnwzy9mGU29KHFrFi5Mc06eEnCSltFetyfbCwxD2WBTsZIburT
hOgzX6/1fe6K/jQY77mr8HAa8ZPxKG8ztRpv2yDSbwxD45kLpcH+h9+lq//65RiCqC/fjgE0xDIt
8+cvp3fi0gE6nz1cF+lWYcLLz41PZCjyexxlu3uo+k/ycRjWmbKRjzxZnHsB18ruxwKvYi1wX4kB
t2vLTDNU03gwBVmNWYNpNp+1tjrZ8xqRl+Ili0T+bCoFlkFFT9cxNw61fRcoeXUH0H5Dwt58yGc1
/RJtW+QOYu8g65AMi7dNgf6jbJUDqnDYmLMuP1EzXGur0IC3p6dLglPRfrIzVPu9DMrj4KGZofdx
taw9WIRB84B3vfnwS19Dvastbe/g3PHL0l46zGmt6d7MjdJ+bup82Ek9QQ+Wv+KoGuEfVe+mj818
IFJYVGaEABiFNLS6RQf18CZ1i+xRa9Vqo6hTvpatcnTfJ9fROeK9t9d4o1FoYq0ZTfxBXL5r7Pmp
rDYb2VBqIviHX4Th/vSLMIVwVP43ccy2oSHb+nw7fXhS8WTRRqRk/AeTVxT2cWI49yryypJnGJaf
VLfWXuUizFC64eib3nBWApclmlJhBRnFJ+kqe3WJleaxV3tY+bFyi6JYNLPbWwgIEO+dMsJcJi4P
cpBskMX/se46mS9ib1vXDiibUXeSnd1P6kEYjnqQn4wh1stFFo6grUgUiZ3hRPv35t/6XCuMqt3+
w7Pn58f+/GUiAGUZwnJcDSE61/r5y4yDSqhJKryLPdQjqdjUXajwF+60UHEBfafqukvc7CUX5lqu
dWWPqgpg6fVGj8ItwrOkEQsH7nFX7GryDPNztpqfrh8OkIxOXYt5Gx1kNR4fBJ3UgHCaP2XLKlaR
d9VEeq+6cbiQwRbZIFLlrYHsTEiUAFl3xWizZVQUaNl4bnJvgXP5+2/FtX/7iemGLUxb1ZDcFYb+
y7fCisrwsyaxLgK73JM+G2YgbRIDYZtdbqUmqm9F0Woo7kNrSlYfpJdzDA2kXLKsQz8PYqyDlLyU
VvbsERzcYDWruooUtLjTeimhgLmJPAdWyP7BnBGDkb+128J+fu9VW6DTbIF1Yz+HhgovQhQjVPyd
LLZzXe/AUApG/bc62a+YQ03XznM/WTfWDkttQ3mpZnnvhe1PxgOPYXxFND9Cqcsq97IlLPHY8ips
uGTrh96uUdcY5BruMWi1+ScwfuHnVGwirZ52mQlQZa4X+WDxjCCoiGoKO34E+x3A+Kaz6Gp3eNBm
AkkBEZnULTuluTS39SMOSklDWA6LsMDPkHfuVW+PuXdxbpsQmfmp8Q5Oan9Osra5yKqcV9cqIYex
kUXZoCZQqIT6+ve/Ec387dZx8dtwVcwFXNNgFz63f3gOja7gdTfq5SUI1DnqnD1HdRV+zXpAh95g
iTsyPyHwPADA6OsFXwsUMcjvey8FaaUNvqmoZNhW+PjzSLfqBBuY8eimSgjHFS0Wq48qYlLI1cqi
E07roGinhy6wURXxs004O+IVuZKfkIkFajoX2WE0O8eeVW7mYlohPlo65rCTRYhGb1PKIlbI6xCo
2drR+ZVLRlDoafU6nKzmA/Uatjgro6q6EocIVE37xIDqdqVemylCEjiBqVfqNW5z+a2nmx+o14U/
1Ou2T9vrKeR5Rog54L612H7RNLu9tzTXv407+K8DJJ4XvdVwChciPYJQsB9Vv9x7QaG+oCrSbHim
elvZLYrQPy/IdfWNA96pYwch6y2jeX2fVvcnIsDzcDlt0eY+ofjiWLfGBG4U68ax7IJHNNcN8DlE
6yq73o81GQFoBfYS9YvwO8unbJFOpfcUd5O28pQhuc3Ahu7avNP2ciazIQP4PlMvUv/iFgPkZHyy
Om9YapjGEZyGm+zMB1lvVs24rk29XarW9FYnG2S/gVG6EPp1DifcYmJV3zo+EZTMaNMvCMDfSGfI
JmoO5jC5L4AYrWVkjwH8CexT7aZSd0NIwF7VdJ0rcNIvTljf1F72BJkhvhU8Du9HNkZ4XmBwbebd
I3kuHzs7P3/M06nGJqDotrJolUm7rzuA47KICbN+V9diE7V6fk+EXV3lIrEvWpknt6K0t+o42BdZ
NYRes/I0b9roc51mlDXOHdfuXp9kZ63I9jJYi2kQ6oaJtZcBo0BmyOa6ZrDBRncCQjiLJQfpthcl
U+/DyiSol9d73avKH50Wv+rR5MB5rb0l23TjrlT1emsktQIeaEKuARbnpgjb/PJX8yTxfkiLckvA
oluXHZZ4WVhcipmNAgwSl+SZiJIpOaaNdZJxS1EnDybGAbKvNfGUcsKSnPwwfnbyfDWN+fgUxRA0
nNJSybWwY2d1a0DQyHmRzuKGZlKsIBYNN33VVGTg+q6PT3WUl8taFe49+qTBVneKEMeZfDzGGtF5
IIn2g6WRKLDywPkKp2qdpL7xw2/dQ9eQkZHDgQO494YfhFsATdPm75+E+q9vS1YNhtAFLwZLVVWe
KT8/CAlDlY02KB2G8Soh1t4jvSQpA8hN3blBq+6QCiMiIus6vKOCpnucGqvE8AaVfMsu1Puoy1gP
9GX6LedXCbjMeH7vAYbfJ1HthTt7lliROistIqvsfzp3LUVV2tnAVn7CwhFj3KVf1+l1HaGDPl62
xhif26DR7mSDIANy9/dfg/rrunT+GkzBumH+z7LkDvvD+8AeBnDejmjPb5h2252ZpNzyAudjRLwI
A+jahF7m+02f+PrKGPTy14eBHFEkgPzl3R8U6NmRKYuWf3/JhvrLOsdWHdVx+Ms5PDyM33aeME1V
jAbD6Hxd0E+eXaGE7odfiAknc1AetZ14W7qe2P5ZLd/xlQqU6vdqH93Ga7XQ2/ALVhvvveuosVdm
WGZoNK1lmDO13fBJM9FyyZP1GNQIB5PyWGWxGlwUv3z7hBGCsepbaB6Zrxqrcf703i/DIu8ftuNy
//AeCTF5p7MNNthY6JZrCMo//5z7cRrCajLj3ehB9TKXOqYs3YTVts1CkwCSfemnHkPdmXDSt/Ed
oLfq03sPTzEm8kPasOh9D9dGDSpDOAxYOQUITCe8c2CB5sGDKdLypp9bZVEefBLBozX4x8AQeFX9
Z3zWmzE8YVX9KvrD3/8GtDm68PM/l5vXsVEJMTTbhpP18z8XqkU6ksnyd1cOl14srxEZYvvuSfMz
EpdoqFTzIZ78Gh1w6rsxg9OGQPUitlBx9NsOYT5hE7b2NX07ouUcsF+Auvuh/N4uOWFO9Q+/Zv5I
+hwN+PCPMYXGv8R1dY0Ij+E4v0axBK6+uR0G9TZpY+OmxS58CVIIBFtv+p/D1EUCD+C5Y1cwJY0h
XMh6EED2Bi1GEtBhFnx2RZ5gdmRaZ5Wcw1NKXlR2y3IzO/gBYRdZzE1kqeuoF4g6hqyWh6a4IWP2
FbBV9CMtziwaeSNlvk5GynNeZqnhJZHB9mJ4SbNJRVkem6Szb0gi99umMqY7uNn+ike59jzP0zVe
+GOa3ubRFJQeLZKJRXFW/YAXCAqS3Rmg/cnx4/xG4+5W5/BQiwKV354m5alCd+Mse8lqWRzbctrB
fn6V9bJKNsrD2JXeSmXZv7yeQVbW85S1OnSLNsv8raz7cDLHbrbtGNWHD3Vpl6XHRpQrsy/xm5RD
5KlMyF9bLanSj3Wyj2JW+eyB1hGw+P2qsaJmT+gId8tKq9z7AhXEBOYYLo4q/EwnyVaw/TTzGBUa
4fpY9ZDJa5XuIMu5k/vLxldDVrfjOvFqC1e1KR6XCCjzRrGa9MFuA/s0Gd6tZQSU5qo28dRF3QgT
rxAzJX/jGwfFSH+89+hN8QMRbJtHuxGzXmQkiTh739jYLMs53HkihNMRLWjNk+xhJGW8IzZOAHpu
lHV6bKwJXQV31zOl7rhJx3FaXecIWfFGU3RrV9uwjlGKm8dptZOtVVe119cZcq+81/G3fJ/UVqdw
BdGz2MpZjanwzmHi3zimMPMldEAcKQpv3CXiep7G94wj1i3PsrucZyCtv2gQ0ryRRS9wjJm1A65z
vgR5KH30NBJLO8pRvuMru6rgbyKvStbpGnQEct1n2T80QsQ5PDVYye9mHLwvel6HRwdtOJ4x3UYL
DOOC0KNx0SeksPCTcNeNZQbZclDiBY4t6b3sAsZAh8KGG2moaflai4xm63aoCdfJa9InyWaYjHBv
KFrxKZk8FiB28goCsl5ZTa4dcB0dLkrXfVVLL34FF8VSImvUs+O78S2rU2shGzJr+NGVtnIfenl8
nOomWckTEBk/ODOcMe/GM1J9yNgP/CnkSRLvMS9cHfXVIdkmRe9ua0MpPmO9vRxF5W20pIZa6pLG
UZpDH5XkHlqCgUueLtFejW0Bx5qvjMijWBRDKMqlx0PMU/3sXraqVtitLHb+W1kMFBc8E8ar16kq
fsMlMZqz47biAUOMcONpBPJkscwqcQulcXft2wzws7EKyDderX+Ts9mFrWwx2TWX7MLVB00ZjEuq
H2TbtSaDCZGCeLteqqM02Q17FqxW5ivXE/ZXiIhAG6p5aRKPfbvmOSYakazbyutoc2EcdSN7u+be
cm6BE2fXa55/Dhu0DfK1PGtigmCfbJtM+nyC+SCvm3hzf72uv7tmOWiold+u2Y8rBPvJu9022bDp
ldjctpW7L8jNwUFrC4AdSsfSQn4ck7YCtkpOpAhtc+fKFkfJYStmCbZu154NpI7IdHxc22ZcyDxH
D6J644XOc6wHGEnLOoG8aHCUH6+1RaeJBVA7L1PiVRDyAtDjh6gu4XNUqLyxBEke4F0mD2WKI2Xv
3ssOgAb0tYBKtZbFQsTahcGyoxyCA5iz6oM+28i62iFZ3IZLrFDHfd4ly7dhzFsHDbictkR3W+uS
B+Gbze2oWtv3Hmk5tvwz23wn52qnxj3xjWTdsiyKg+wnh1b+gB2bGOq9rMsG0R9HI3qZyqndO3qZ
rIjsRlujGcwbEWfpyR8qVurDysuKvRPn2FuJLF0kQTH+EUybJLPrH2MyfWMHrX1ycpILUeVlYMIR
vptqg42l1vj3g4eOTNZp6RdNdcgVMwjALDudRnuNTB0h/mZKL/LMw5ibN1E0WHukAbeFYyEvpE32
oYmCP/ReK0mTKohbWo55CnlrbIzCV2HTYZk9xqW7FB6YB6VelwbCHAkoi1fHF2cktOf0J1EbZ+BL
jgAKBKGWf1da/1uJs+tnaxDx0uhH76FGn3KFDYOA9jG9nRsWf3Hzy3nD1nfu4UNAmwuC/hMoYQjO
KoiCn86HRTd8vrwuNu5YoGCO+vmmQgNk5SVY6GSdyoJ77NRXiHkLr9PqF7eGah+gGrcTxDI+uYZ1
U6bzrJWrLp0JoyN96NTbLIzJ5ciRxCK9oBwfPFctbmzMpNdyQJptJy1yvkAtSTDI6es9MH3ncXKt
O9k+WRExXbXsz0FBeB52I37n85lS10foy7Afue2a/SCCeFNqlffFqzbXgbrTrbV2ym9UQYQLk7/P
1wsBNbtQMr64mA3BSSN/s8znCQEu3eRhm32anGDcaVDBN2nTti9xMS5kB0WHn4d3X3pAfKm8uA7m
U/JUtQl5u2bVcOeDgThaKGCuZINi1huXp+Zz6+jG1kGqdBvEg/KcG/zl53MicVeupsBJSOGC+MEj
ubx+XTnG6gvwLv7FUnCo8WYTYTmiikD8EEh6aSbL3w5TUe1wIRk/TTk+K/MXHafoKiCAmZ6sSXGB
4EXaYuKV9ESy6qkccfAIwRPscj/GNuya+Cb7baKdQDzLInU5C8HIBtW3H5QBc875bVopkXkp5oOT
sLYr9UhZy9dn6HY0ON8Ca6ivL9QiDadtju7PUg6SvTrQuyPLyZMsWUPr4rrR8xrOc23LMle9gUG1
sEHFPCWGotzHfnFQvc5/HuycLwey5zUWWVUqMCeRDmvZaqV+slJI3e1l8BEk6Y+kcMRZluYZNVAU
T9k8I/J0CKsTvzRLzvsnWTwJ8JuEFHIEe+ocW7NjddqVg7br7fZWmxvgukEi+9CsDMWOh761n4oI
DztwWc7RM7U/P46BhcvONHz31S+94SP23XYpQTBXj5eBHTRLh3fkttSFES+xY9xqnaOfa/gml6kS
wUlPxe1b50wh4Te06epa1ogXwtAsG5xu5snqDB9SEd0noZtcSI0T8A/cP1oroU1rnXStNTU/M3mi
2si/tUWjrkGiizV4Zx0lLit6TnzFWqeKm2NsQ7HskWT3grg4yuKgazswaKyics98yKZinY9Z/OwH
FZmM2dSLhXT8jFuCs62E99YaJUO8QrFp3MvWTtivRh5Ut3Ko4q8nXcBYSMrijuDLkzxPmhnljbyo
dJ4fyvhfX5RsTYk+yotSUPhksRCXW2+cxFGiPK94z7mYkQBfeOxkrmIBsstVRuADMtRXPALscydb
igm8T3TtJOcM505mmk6rsvHXbOmXwJKiB3Ag05MO2j1uYAfLkuhzlmioscuSo+p7fRLxtZQU41H3
8/5OtnmNe4tel3MrS5ovHkqkJa8lUJXP7WCrZ9mW+elXNTDDq2q4wGGe3IjRn66nEFWy4N7wjlIb
HIHVapG5I4CQ+eK8NkezQE2cg2zNeM8v1NQgTyNb8X/nnkpA2ra+eLJsN1mm4tRYVbwnNZY/TpYd
bWNFqCtZ9BPRnJzK+2wLK+RXjE+pP6I2JhtFw6lyvXZvslrJH4e4yzdZRIhetvaenh7rkSfadWyD
ToqTPMquaYZUOYF6Fu7zSYO279Y4PiRk35nIRYHhBvR/UvX1OdGxFkjiVF2RX6/PZonPL6AcPkYB
GIsRx4bNtbIMXJrKWr2L0s7YE3oYsYSb5xAAQVI9/Vz1wX6YwKgjjpg9qG6fnsswOAtFVXLAohMb
NlXHTmhuNcO6OXgjiDMvLfMHWYfR1Rcz1QBizVWh22MaP2+ERjnBqMJa0PKapy/jBxXolBdg7iiL
coRWbIK4ExdZowas9UYziTeyLRjj/o4wyLW77NEPGF63BZEkWXQIeyLc310me/iCVE5zlNWNAqyR
H2h3I4t+XRowjaALyKI89JX2qDdJcpJncifoFSFvLyhLXKg8CHOF98aKH0py1xuDWOui7dY8acpN
1uT2Sg7sclW59H9c/7V16U6rEbI5sDxmmSJdu42TaKsFY/Ygu5sZiVlNTNrb5Tu+wR7IfHZj/KaW
8EXh4/tLnJ1Q9rZ1/S62Z2S24ty8V8lP8WBvQPINJ1m6VmG4QdpwGLYQat+Go/OvAx0fuyVKB/ug
GOx1YsBzGEHB3nWRk14PXu3MhgvejdvmyMykNXJ3w5C99dPdtt+0NsZ+blCEqz721RP57OYEEjBd
xUMSfPP2Msz83i6M7m/b5XhezSmbvyTfkOWyVyUpokPbwM2X7ujvRSmi816EOoT8zNwZmiKdWX4/
vbfKsTWwzFXlimHvkMG6rXX1h0wJW06ARFtVWVuZEmbVdhoxIrg0rEJlLy+yn8YevWI/7d3N1UNJ
U5+6NmzuXcMt7xM9+SSRMEXkOxu7KNxNy6uTlOxitKBVQjLOt+86W4lSpceAbUsch0EBCujPLlJj
Kx6CcoUUzrAe+zweF7ab3aF7GO0lQOpaJ2FS1tDUq6u5G57fAESKAQV0Szh8aQgpB5MBZDeDOIPu
n/4kW7EYw+AYX4ck7v3N4BOnK5QeNU1Vy8UpiN21SnbsTp8PI+oXd35afB21Kr6RJVnvtNrbUFkn
D8JShtXIpu3W1NE6DhGnPox23T2acVuvmzKoN/1cNBTV3luRHy5la25E7m1ZGTeyUVYVXbdydaHe
yxJ+Ocjzjml+wIP942xC3YR+Zd3jlN1clPjUall/r872531KCt31GrGQbbLO8hVsrMKegNDcX9a5
8ampWu3YRen5faA1DmIhi78M1DOTtDiD4IP1hCmmtzPJAVGaebtcc5zknLFOQHRBJYTl2ztFybRD
5vXWb59Y4W9U2wP91RA9IpJGlGJmIQAP6MvOPMpSOyjmAWOMV1mSByD/4zLC6Xyrpz1C3Z3jXzri
qfNgOY0XNsp8d4erro5R3Z5nbALTPPa9ElysAJBUkuEBOX3S5D8pQtZ6ZQSWgwQqX588RFV1SHRd
OcnS2MOjHXr1kyxVdt8dq9yZtgmZs2PoBzhKzof4P5/M0G23TVy+yB6JWr71kMUxSZamUUTYEhoN
ErSQgCYsaxcuatnnvkzcWzE3pHNDbgBmRRAWmn7eu7eQjd9GwHb9MRUadB0z2XczREFXJ+PeQP1y
0upLOsMUbB7tu7ogjCI7yLp+FgNSwMJeB9W5Ytzb7iazT5Y5LK1YCwFLZ8ZZHnp3wIYND91Nh6ES
G3oaAmcGOo9ziwF/cdAJqcl+shVw4WOHK9tOKmtlroUliuUcpLCWq6Kxv5ANsjy3Kp7/Dcwn/PsA
L6HM7bWH90++MgarYq5TfFqN2P3Y+t5vyM0jZjdfg74vXwjOkg7hz38m76pdSrKRsr7Cg56wWV3s
xBCWLwHbpHQorE9dy4IHCU623HP9+/AMl5pDBTT7rtFQrJnwcXpmI4EA+vypmuvkJ1knW2W/vquC
X1sdt38bm1detXT7QNsqkw5JrgkQSUKJ/wYAylpWvdfLT7nV+KfWMeqta8bTo5F4JwWTju/zByCT
vfyAKfy1xq5w8r1akXv8JdqoDW6USr1LPPYQofzLyY+1O2HW44w9ARL+ptZ8kA36pAU37p8jHP6l
5ysVyMa4BYyHPq20fGi2vVOqj/wplW2f+NlKFpMapLFJ2GYhi/UQs01jpeBXodYudUXb9H0UgR1i
qAvCcVFy5x2URlcf5cRVVBJYnYuBxcRuRqzdI8KLTvDo3CEwti4CbTi7MzkoHrAIFaa/6mA9kcr2
GkN/RjEMScM4LZaqmxjPipURrVWyEp5bqT9XRf0ymnpy5xP/fPyLQYo6ilWWa9Ypw1ZbUaKYtdLK
90FdcsesQvmhn1a8saydpVvmJlW0bDuC8SY+zstXFvXaYGc1v3xlscFPdTmlQXk/jolxoyWuskQG
avwsEE1adq2ZHgm5dM9g0jIDzwTZKygMBbqZO3x2HUR7EXxKj3qnyF5y8F/10hW4IJlqBURD4u7Z
UE5yhqJp304ri7+cll510uebUunVFfnD9Px+iHT04Apxeq9JVd7jCzBZy6oyi6NswF0kO0N+b48C
Yd/PWcq9zHvmCZcwa5eOpbmJyXx+7qp6lcyYpcjGxMAvGucYoQR7O3RYnl/BTIz0qih+SsrmbaTq
pdeRskPyn5GllurXkRLthMXk/Zg3uxCvitc62w4IVv2ocKJclEVnPZmodKzzrg9PVanEh0oZtI1r
WvkDkRZyW3ZnfGundiFHxfn40gZT+NwQjF+BKgvOgUFqVTWJ30GCjS9R7QVLP03Kr2HvoPJA5iz2
eKMqRf15Ct0SzZY6uEUusts7Vf7Coj9dlYNBLArjJfSeRucLC04wtW34YzY6iWG9vWSpai+93Azv
1MbTdo4TW7tcV0kSgb/HprcfXgwrx8aGd6uqeC8tL4RWNd2zV6r5YweFYFngEbJT3Tx/FKSqoHu6
07IwguKxH3tx2+CWyH2XP8oe5uDs/GlM7mSVVbn1MnKcYC/7T35nbstUTVaylSB+c0Ye7V6eSlY5
wbDCaqe9l6Um0F34RviYyLnDsFI2Fp7KSMNyMZav54Bgiy+y75Cn1TkNTRjfoaJjphOmj4Suzl2S
5V/0EIy0gaTPTeU4YGsnSB21mn8ZvRE1z9bgR4GXx+dCfJXdFRVs0uCwsJdFdBnsvOlfcr0tdzjr
1RtZjY/pqjGiFC5Fqu1zLSjXctJOMW9ybsZHK2ug5OnGHgxZfIlzA98eA3B3bXf4U+Wdx6uw5F1N
NPlSNKCMgrGD5JX18dLyq3aHipdCgnQu/38Ovk41n+0vJ1B9XECjJkd9ZVZsaGD2o2fxFKmIkbVq
YS5kfaYO06rwe/3arcqGD90aJ/nYzWKxtBesk09jKC3BSSJ+D+PGXdS2il9CMxnPAufdDD3oT0K4
wa1llcFimh+irA+6rQs3Yy2LVmmShydQcJRFT3/qfKv5FOiVcR5SPyaNyWSdZUImbpE4jLqFRc7/
G2z2ldAyghMAmw6R6rpfDB03OawTxQWxlm4zxI1y8NyyPUDudjZ6WCj30YjgWwDH+4vZtWdNjp9i
ZKD6sPpeZFhUDHbTo9CK93DhudnZLsZ2j4z1uIu8urlNRwVVYaxIPpEg+iONuuCHL3ampnMdpao9
OYkz4EbDvafMJLMoKtUtzID2pgkm3Fq7zFyHaH8+ivlBwe59+KpYNVrWxMTwi+x2sS683ahU/qqp
Nf0pCxtnV5QEIWRxBFK2i5U4uhYxOdV3mlvH12Lvc5emWJ+tRB4ZT4kYyJbrWcb7lWJjRgNFK792
tklX70qMFK+tVuU3O5uI0HVskNus85IAq8F5bGGRPalHFfvH+aqg96TYxindtTU1IZK2jkCFcm51
3SLc+aoyXlsT11O2fqeKa+uURN6WFDtkjHnmyiYRgiW4fm01VZyeTQ3BcTlVEAp9Kxp0VGWRd5u6
ndoa2YJ5bDb001YzPUxT5vOqnTZssW+DqjXW+9opmp03Zk94Dw3DApZlfZIH/rxvnyL91q6n4fhr
D9ktgPK6IJGXbGWxLjAZzgIT06TZPjI1NOfkTg04o8L7f5Sdx27rSNeur4gAc5hSWbLl7G33hNip
WcyhmK/+PCx3txqNDz9wJgVWICVLVoW13vDA4mt5iKO4yb6JET9VjWqcKuIq/eElIEtVTXW6GvqT
fTHu0/X+29A0JxaVp+TCbm3qqjP1V7PE0vT2bIkz68UXzlkmESueGhalcG4btHK26sFGweQTJrDH
C1jWl9uLRRX2I41WPWYcyP/1+lA4JCJHZbpTY28v5pnZyfFlfXdr72OtOKNd/a5e+fbspDT9DYEx
4+sZ3kvkGVBFV7sVVWgJTisiwCV7XlllfzfnuXC6UNVNrDL+uXRIpaHfguSApRVbHYDF3delGtrV
uRaKDj8+1fN/PK7Lk4MZxaQW1pec1+e4cc+pSNXtWfORGAnMnZH67M3QwQ1GIzg1Mf/lquo6mce5
SVT3uhPE7y0ebqrdmHzr1LQ621jAVx+GhArmSuDOoJztt4JogGrPimA6LWKCHKgeji0PORJwhcRA
2NAapAJUUXdpcNeuhap2ndPs9QiiuGobm4YkNTn+OtRN3SYylXr3qdd591kut31gLRcWYZvY2Nrh
Rt6wI/DFupKV7LPVQNVjJNg2rqPFeu+tXV0FkfHXbar6dW8bO2e7QnP1R5PLwzyb2h2Qhty3i3tV
zHaCYNVaqCvVlpAw2oKDbjf/6UBqHALieq8anGrDYdbr6vyfdjVC3UqaPNq3bJe/XvF/vZi612iD
HwQQ18gcod98jOa9vtojzmsBruuvolYGijm0kpMb67tWVW9jRivWN3qgjQdTemnoGE6CoXQbn7y6
yA+jiPP3JMqeFKVkkVHKv0X37xEBYPT/e0SkNd12XjrkYQMURIO+I3jVxeWdqXs728Jr99bk5Sni
CLf67Y7WzPqjVTX30GOKO9X+NdibdW87FDjaOX3fPaI1D7PFxrFjInYSkO5rvSO2VFXYzE73+NVY
l/IAoG8VcqWtWgvZ5smOM7a+VY/56jA8/GMy1LQXfbVxWr2dJm3WN3ke9ZtbW+oLz/uqV8q76dZl
GMiphupO1fivflWXEi2M/zzufw6c1negelShnuga/l9ttyq/OhZ2NcYvGxxh9hkEtG1AxmUK63iu
7yfcGMnsVI1+aeCm6Jagqnr6SJr9Nu5auJV8y3vV6LbuagoyW+k2a9E+tUb53CQ6c4mZeCc/yAiX
jG32ZPofqk+1gDhNjx6Rx82tzXXw8UhK2HRG5rTPAqzAc/WshqsitwK27brvfb2GarOFniIaIuTR
rPzxaBQ6GJiiyO8JxuX3ktjHUaAC0USVMfK/61OqHjUGLGcHHntAx3kdrTrgThr7arCQDCty81w5
2SBfowLDX6fBCi/w45fCSaZPowCz3jpFRx66wZQujwFIlHI+zw2kejaO8SNCmhg0ajAwM47O4VjY
8y+I9htIKGMc5v0I1sgKwCzZCArkSf+qRSTxBqtFusNDelvPs/SkrfsuuEvVzprm6bWWgMkTF2V9
w89OX0/C6JTgSoTgY8/PLy/Ka7QUiKh29cVyTPK43pzXZIf+rqsrVchEVkdbWog9xfG9+09BaA3u
+8S0ViS+edB9+ak6b+3/GbtMjVixbf/zGbdbReYPZzz5durZt3Z1dWtbaj+5S5DNXt/Bf17p1qbe
TLYgvezjQvjPUL+0k0PjlghtxY68RxgWo3ovtvaTX8hdmy7g94unwIPIqVWd/1qX5mON/dKDTiL1
VfbGEi5el1+GsQhel6iXW+IuHp8BvbYc3b3F9n9nrtVg9dJdNCA46knp0Br4xojvqtNBKug54ufC
nvuuzZwaG7aYnzre65TRKmdLBgosg6qrS2TSxzOI1pX3MQVvRYTPdz6NV1WDyvlSlPr48FUTNoEt
f3r8qrnesVgq/UnVgowIiYtuQGl538CfQxseu+VBFSZA2F0ZWToQBdrKxv6rowVRieWK7+863eld
GP5rD6IqYcwMdbw9oUEn4CGNxaHME8zo/3ky5PhgV1qgLwNMOKE7FfYO7TH3sQN082hXXnqcbQ9m
2VADLVkLi6jIfYH1vBlxGmFXSltvxQerXSa2p9TU2DSxzbB1E+jq2Ps89pgmpdp0pyfzuC2IbP1A
hacx3B8tSntbPSvMO0urves8kFZTHQ1sc3w79c9hdOBwLt1vCFn+YZZddS4wa0AE8HaZAs8+k9aV
yyaNzercGS7eXZMWnbB0IOYModJ12vpVDMDAWeHbE8G9+rVgg3NoscLeqt4CcuF9OxbvBKPzbtOP
S+j3iXyu16QqKjNL6Hi4OA5xgCkADClsRfpSP0sjWr6KrBz/Xf2hLW6B0K8WX4gKwUtZr6KlEv+q
qo7/tOXruNovsaBVtxhLt2NucY4tcKBJCDIecyF2ntBbWLFJ+mQ4LUyYRjY/5OC+BpNuvWb9ZB8z
z472eT1E3zRoBBNQmh/NguRoOczdNdUL634i27lp2ql8mBKhy0Mcw0QrQXmhhzFGJ0NmeEVKM3o0
14JTU3MdVyJbSrh/BwaWTboccY2hUw1jif5N+Do9q2eoQrgJIPB4Dy0VXJqwF7zNkTK0rfkPq65R
2iSRjitUnx6SAUR4NDjimqLjcK0agearjFwiEVRvHWKtFnYH9MnChOnWoblOc68B3PSaEuXcUnof
VhyhtSxa7+JCLP429j/ctTnCA+rUr8FBsgRNCII5PhpwXVHAGjXcUV3tDvKwvRvjgsTP2qHaVK9j
cMxFrJ0xwGGbDRqEoVYs3kPQgRD3PTv5oc/5s2wa7bUG2nWUi23u86bUPkpH26gBMw7b277J7Dt1
Z1QC1VHWK9iMPBeGTn73LyuIzslZ7TLrIXUd84GI5LiPCw0HkX/a1FWbimazhjP2czAPcAg5GQ3z
5POPyb2qcNrcvAbVq6pYFRNEWAD6O02V98tr5z7bse/OdzYMvu3trma9P7bqIZRz5B1Uh3orEdgH
LHxiROZXV2wPKr7WS/E+4/n+MNRGHJLQJ+DcLvPBa6S3U8P8iBSBawesu2vv//ddzpA0bz3mS5pl
Do+IEw2PsBGQ+rDwSSaTdHdr75OSRPGy+BwHGaY6slzX7wixntRNqp2/F9GHblxDXJ71QLabCPvo
u990R/9QojppcEB3wPutxRL5fsOv3z2pudshAF9nxaI7SRyjjiCzrAenln/dzSf6AXr4Tyvuf/O4
+P5L508pAHqrNI1wcHFKIgw9b9KAqqMbpocyz/StmRuAgaV/PxuoqilFqnQwD7Ge+PeqptrXJjUq
WER0+Er8mmUF4M92xUs9m9GTVjwDEobyshYLlkzbtJmSvaoCF11tlJv50KQLwpZ+fyeNbn5wlgIh
S7LuGyhVy0l1Jt4073FhLneqF7/b6VKU+PCo3rZA0WsGx6U6VRNMC6C29vygak5EjCGSdxHHm9Lc
rn7T+WqnMQAo3eYA0jeqevOr/jK6UfVpHSMbrdsoT2vd8ye40cb84vvIdpoaRqZseZcXDVYPh4np
bV5rqkk3zXdkYvN7NV7yL3vAJp5VZx3hAyN6GoRNAJ+HBZApENkAKWZio2MmV+yx2AJOzD51/jTr
LrtHO7knL6VveUPjE7J2JhvbkHnzaWqHGnClmW3mYsZvTxtwCeg/4s4JHrOzy2Tz5MHtzueZbGte
eAeb6Pre9wJ3b1f5R53WGiB9V9sI0pNH0rEnhICTpyBicjfgKP7hE+i2OxSaDdO20Liwp6u60hzg
Rk2NgKPp8rWm2lhg316vosfBhvgTqzShWCJnLMmjHuF2LCN761cmUdxsRZIfvelpDtYdUYC0b8zr
I4ExV2fLbJfNm5nA8kY+48zvfwqBsf2skNh7rnUrPsV+8RkM8XeRxsEhSozgmEUasS2Ow6ySCf9F
y5uTzPnBXdEMvpxOaVvzt6Kf4yfYFNtOOCMn9VjDRNwLZA+yCPR5Y7z2lvFHYJh+qIMI29p9RLRT
88LWIkGkzwB/xrjfDCO/HqIEJZ5THbZdaIboj0GgI39OnjA0FwEBiETEDtCzB/G0nuSWTMduHHvW
ZT1PLxOwxVBU3X1POD4mYv8rc0okZhur28WV0ezrTivC0QZgaubDBl1JgE7Jp+H2y/eu6Q/4F57k
4jxYdatfAgm2lcVp2AVJW4ZGMv8Z9d/bEvVlzr6/kcLms5CfqAwe0qD8NhSAScy6h4pbPZug1cKx
xVze1L7FZbZx2oZlpemwHxP297z8QPdrb/HJlAGmeZMnf+tsE7aO/Q4boDkDOeZ0gtlLaKcDIQNN
GzfmUuYArJw/zMRcAHyzpwySSmwY8AmZdFeXLLBzgdlUU2fXxAVZvcTk7ZwMj4Kp6g+gRb9rY1m+
9tGfDRK6B0hobxrRUfYJy7WeCCAVySo4NeUsHou31Q3zCh6Tv2RpUGUivABEcvydp3F7NWYLM7T8
tR8G483yzgMIyo0WiVcDXsi2QtlgOzEHEPG0T9iLX+1lOldCx4krK65jh+eTAUVmt2R8GSR6h0MC
nvScxKeg6XaeiXliVLVY5NjjU28kLZvPrjkkLqKDw9A/Av3Y2u08gkK2z0bla6GeJAVIu/7FWyoS
lnO1bPuobM8iHU9tDzYXqSVSs8DXtV4/jiMcs8ouAb6C60K2nmx/4mGhUpMm6nrc4gZcGZLIvfoe
MGdcc0TfuIeuT9DOTPSNCwJSIL1wXBZ4DDYWQKERlcaZY7m/GXuNrXvUnohhh3bTzaA49HMaCPjh
TZOYu2Zu5LnPEE5/UJcNvLc8/FffYuo0lJU7HKTen6qaQBfoSO5STzFU99cDYjyC0sgMi2kZD5A9
StjOdhti9T6ho7HIswgSc+/0+oNu1s0ZIPnCLyzxsUvhfLyVMyCT3px/s1a50GSW4EmKVU2enUHI
6hefXRNxhTLeRLWHB1Xu/3rGz+kz9TnAzV6ThKX5w3S9FxH1oUlO7xTDVd156fCzlnw9Ilgea9tF
wLdGu5kMfFWuItlD8NDmWYJ+MMarrngtk6XZ5T1A5Lb/XXholgDU9ZBNrevdoiX+w9BGp2LxtZcI
gd9oTi6G1b+VTlftUS757Mpc23mR5MtD2BH1n+Fed8VACp9EtSGrF5kMf8St3aFkmLiHzCWhUo/9
PhracsP7zS5FMR2ChA+kqNFsMQtnuG8qPiwjF6/FSF7fbDi6ROKQpcV+IaB8dIW8K4oKaZ+sehtr
fSNWbxh8KrGJwjONjGa276rorq1Rlcj4MerG8FhHxkdieoRqZHvROW9s+mUYdjAXnbNmaoKYfWaf
coHIRds1fwqjqkI8qS29/ROVnjSc7BRrcpljmBo/daVlHFHobePe2aKAXHnyRc/Fe2PrSRhYE0df
v7gmnhvvW2tEXzgGm9oGxck02CRkfvbRtcES9pk/bzx5V3d56LuzG4qgxPC9qP19Rbrn2gNZbGPZ
XUunJ5qLHAliavCwOqGjSSn7N2L6aSgG58OqYhhZhJwehB4cxxzNE1+eK23+HXjoXznBpzMW2H9a
46kk8xQmgnQxi/O0mR3gfJUZ+BvC0NORk1dOdg01m7xoLunYMQf7k73HPMMM+9Xp08qNdwjdE9jV
9s6e/WCb1gPeGRnkVDGmF1UMwkkvZEcvedG6UIfdAhjv8OJnECyILIWFq4V91/6ZWs67M84/W7Mj
B5bYd4CxLzUsRG8mjmi7frNFB+GbxGx055X5K7LiznViuQ+7Nm+PdSyLx2IGh6cl/ZPol9Dui3xX
sKnbmhCzEMVKcfgyRrC0hbvpDZyVG1NYCAL52bEt/PgOW5oItR8ruSxB4ZwidmpnkWTGOR0tGJpJ
uVyqNBuPJSLId0DDrYMhxHw/JEXMZhZaK/CYZj+MGCOSazJ2dZp5j0UXJ7u4vW96aD22cEmmYgCJ
dgZb4rLB5zBB/HezoiA3XaaTN7eBxDtCOK+uFWAXuIjmTcrjoLn4DZSp/9aRtN+0ntOjtp+gMdwD
A7JmLJmQyNe/LQ0nJ6MZqg+tIScaZN10qh3b2UJ5lWHHdPkxOTB9EngtH9CKO8DJYB/AqeL61wvr
gwUMZ0WoWh+T2/d4+Aodb00H/wziIh8xgigh0/r4QTydA1vWDB9GEA1hAUrqI3CQQnIWv/2IK6YI
dAybDyhkE6LaSLzFmnXGcNC8oj8ZEJDwoq2qpmIxr6UGi2hKPpYuqzfwkmww3XG3b+yJRda2z4nL
mTiK7eHaIeJ6lfytl8lv9wDOOCuzAG3roIBqmXvOPXttIkrBo7a02muX8ZGN9mZweZdIDGVIeU8j
GsmIwvSxtUZBUfMBGgXsN8ZBz51sY+MCGd/ruiYxTpHf/SEnxYw2CBz/6oWczrwf0BPZghRyN7hh
WeFgWPlD44xeOIvM2mWEgEPLGQ5mlQV4kqfjfqmvQ9bMx16m0XXhb9FS9w7M4lueROKRQGofoknF
ktVq+gNS6Cj6lcuja88s2FU7bwgkgK5DuZvEFCdZfUj7DWSGbm+tJqh9mW5gxGcP7thXp2DBaRVp
RzxY6uWPqq/wGamWQ4Mr326ug3fAwdu+HVOIL/z+owXE79z4gj/FBRuC4XC3gNb23F2UJXEY5QRa
ZYsOjuByn6ZQhkSExpcx5o+ull3NdeqOcwJXbtG32x7tUA0dNhZuAfGBgABarJGz6YPCC/WiIhHJ
8tClkfs81gFBdafYy96qw7EiqFEFsb/NMIALJZnlnUxqdzv77XBGqMO9T4WR8k+3gFuQhMsMmwm1
ZAv94FXpXWk1gHStuxlput3gzOkFbkdzYOPv8M4e0E1rjgaKGUKT0aXjp4o4VP3T9pYeIzbhHAek
aJIkJYQ8e8au66LqUMUi39jpm3SN5jGeJzMkovYHszcZ5lHM59IJh3mow0TG2oNby/46uZMWlqTr
76UYxQbNZv5wPTgnWG+UFWGerGsfiXYDbugB/lQtCpSlg4G2Zxgo06N5GSJK6+tGdoXeuOdfYrp2
kmwjNorBOY58HFML/x4h98MQa3k4+PqDTUBnZ7nzHBqddu6C6k0I17srO+13O/FFTY5h3dt1U+7k
nP2SFvidFlFxnHMeq75N7/JhnEItnb1wwmWgY91HFYJlRXeLM0be0W6OcA8SA0zpPoowXUO6Q3ja
b3uyx4sdAd+a6mST9JOzkYL/k742i7MmBiigFoHReapO/jzgDOJXzR2aY1e95UhlARWxsEQ0sdwA
LMuOTBTupZ0CHF0mNk9GO8gDJNtdMmlQ1hqxHAsnl0Ar69dOVk+aDuANgW158KT8NERubqzWsPmF
5fz4Avth6SdYckt88mNci9aYaD8k2Q45aHbwsTFvdU4fdZCIMxwlnezV8oeUFlg5tgVbfhRwKPBZ
3yzThPtQH3zmUWmHnTcQ60CmacrRhpbuA6nS6ToBMkSzSO5zP373EKvZTYGJm6nId8sUuxyGBz6g
YRB7N470nfDydwyBpm1DyGyH5Kq+yxPQhJUWI7Ri1nflhB6WjFiiCte2Qg9JuL2WDt6mK9JuI6Lk
QAwuP2dI77q66V7Y499hdtkhY54+WoahHWp+SGE0P+YAOMYiFU+S82zskGi2fPImAl5J10hOrHpr
stPnZFdb8XQoatfYpgBsQuEjJ5s+xGJy2N7IYVOAkNw6XvaUBOLiOn6765DIJW9d6PsBOt5x8fQA
xi8iJ8zhUGmGrNj3CL8vvVsh55XixYCe+j6a9Z30/DaErpzvo8BhJolEvEPl6dNAd2fX9HJ8MQrC
QgXsm8Y0sfoKAjxLLYS/miidtpg/vvBV+cRY/O+EP/O90HC6mK2tl4ORiQnKgdb3WhxNWgTtzKgA
5jOJ94T4DDzXjQY2EFB7124GthT7xkHBvEEJAnR41T03ORQui0RgQM6/nUDQ55M9hzo7abvHGoz5
5wcyC+NFpPmTFjXLZtCN6F5I69O1ycMvQ31O+0ycypnp2taAc1VkM2rv4nHKhHp6wXt3a+BCt2ka
A0WkKoI6F4FTyuS5M0tAXlOOpmPchBECqwdd48wyNE77VTgLKAi7KrBGcp2nKMiWPRxNzDAyCKn9
onFSn4oUIEDQnLC87M/TKIazuroVsWv35yIFOgWnhpXaI9wOvv0wl7l/4Mutz1au12eXeNe+W6rr
jNjvGUmk5ZwWHNoCeEkb9TS/IxnQ59OhIcGIDM2F6IUfEuq/CiNoz1lTvrd+QQCltMf2uCQFR+QA
VrOfz8gS9/N5tHq0zD2JF65rFEXoOKizmKV9GrTVEK8+TPNSnllFSg5BU7Rz+urdTUAFdENc8XxC
LRKf3cKuNlpSJZyl/OisCrav7EOT7OoQdt9Hmt6el75FL2t0Di3T4bnVM7CLCdvSsGmr1zTrfsqu
7L8+K3WlPqZkcdA+n6PFR/mlF4dodaNU5wx15a/V1ZqP73vb1uXEm6Zwp2g8u/EbpKaaiW5nIPXP
6YKsbOCl71YZl8ZG6k126rqFhPuyNcbsydCCFDd7/jCSbw4ylChBsIOXMoo2TFLrG2gehkpeM43p
AgndTZLNUREmehQdlrw5jrJBWKHEFTFNTmMHL1FjswYMdrLO6h0g5kFe2FveSNvV+FVY/rJRl9JI
ao6/kRUmHSBKpEKgf79WZcDRarSJ12BIdQboYJ4FHPNN7cFja374S/6DuIvPJxuhITeYjs/pmDoe
WNigJuKkvqvanKpzuxaqqgobMQ/+zdev8n91RxjR/2v06AVyP4+C4GJ5MOpxg9nyJ4eTfiNtVOF2
rmYjMFJmx6EpApI6DIhr/L8rP0UsfQ7boAWfKbwGyB3FAOJvP/8SeEqQAZwMrbuL8j455VqBnPtD
j03gvk+GpzKq7zLmgTMq2Tik1cV35ORiAuUSmlaPx+xiPki04QmHa/7Oy1otBBhNOiFOl+eoKUrm
7qXYG2P85JEVi4oXfNffWt23DsMaJtAdpzhPMTKRbWteZgNrmwNEBO+lb/kNB4MPXrKoXgNFg8R+
oIwhUg7jSavcjJ+OP1/FjCCb42mSXRNxxgDxhmbIz5Eu0OXuNLZVkLEufDQntGA0J1zIOofaBEjL
t8wwC2L7BcWjsq6zc1Atv/iy8acBtHqyxxJvTTPttgkpMnPsgusoFutAULmGNbZJOUJsnVZWD3oB
qXHgGLUReZ2GfR5XD05KxhkhK0T7ywNE+2VLFiZgFILP1oSyLR43pr9kH6D+20tUpvYGS+RyK7Wl
ucsQzrCMSnuvmWb33tT6pxxfoie8M8lJO0v3c8rEwVs6vOc7+8XzRHXgJ1AeI+Lo71UZoZiQat/7
yK43yNMOIEZFftV0zj0yGHZ1nojvcZ28EUna4MBtfw6xeEIQ1ftdCOJprAtmqbkPecT2pYzTJmx1
bNts6f4gMu8TC2CO8vSuPxIseSY1CMelbyBaES3ZVrHMTiaK81uvsJcjKqbLYSF1sAWlaW0XrZM7
to/bqh7Tg96s8Y6AiFRJpLUTvXsF6I9doRieS/gkVloln5FWuzDBSSaYL1mtVyt5Jdnplrs8y1H/
7KTxUY5dgzo5hEmy/eRh8GpJ/TRAB2gst2guZ08izQrIrdnMJLXr5iK/NEU9Xpw1ejcD9R2ttjkG
Q6u9YX29E4FFSBXG3jbq890Up/EbSMEfAqOpe7s1tVdLdzTsM/Rx5/cFyEanSvZ5O/mfLfHrNvDB
1stovhD4jLe5jZzSQAb5iCL/1kfJ/bsMRmvjZZ7xwAnAOrV1Ig8S7tlLYnew3smE/26RD3aC9FeL
ITH7acN6Cqq8Xr1H7GNgDeLJaiJCG5oof+b1b2QFEnKkSR0urRu8gDaO9nHiQRhuFjy2lmx5IMTw
aza70zKL7mWUnf/UI2yRlOCZMZpuDyiBMx2p/HfOmz2rnHdGLi0Pb/WvbjVSNaq6KtTw2923tv/5
CNXtLpGa5xEr004xkU/YH6up8ddlNWJ3rOrqSq03Q6IzSNX/dXnrvw1Xbar4T5t6jmqbja7cWno9
hZztcrTfyrJmUV0vdY8tDOHUv1utwWZDsPbnGpDdHX5sf9W/bv0qxUwaUHO0fZyJ5qyKel1mR7tC
fEzVbTn/XUe9ml3kkN5Vsxk/O4bOz8EvrA0govhZtdWFy+ye2uNBtalCh5uuJ2N099VUuNljzDR2
u6nDufFko+b/1aY6Srm05HdWreP14V9tqSZDwxj0062NE+cGMXvrobJzY5f4dXxwaqTGK61xrnpt
69eoCBKWvqn73vrGewEQ+cXUtem8RKLYuRgQPVXzwvEpnkMk3qrPBMTFIcUA8khiBNYy7ERM9raG
GQzboc2JpUTlvVsN8s5O84PPGnvByZMt0pLlJ5hjh4wj/6VEsvWAuMtb2ebeFfqhvtM4djGtxO79
2E0pO3z9Ppu6M2IoxQX3XoGlDkBuUFTLzgoMF9OTAv24avkuPGQn+aCDFwL692XX6p/orZVbMbrl
Tl+MR9LNPUfMHpnGKps2EnXDg91WZHp0BJkME6IcW+9tNgz6W+ONAEa7bGVTEEnK8YfCgiq2PtL6
lyV7yUkZQGMfO+/LaNfbAu7cc54gUlBP1Q9i+fNFNbWx2V+DvDipmiogCsd7CfV7q8artq433wJn
aO9UbUiqhQzTdN91cwBOrRPbqsjG51JEJTTYZNxp8Tg+q7akYrMLOOqqagGunJekKX4jQ/PXgGVC
qpqoJBiU9RmqKMw/k9ERT+oxQb0kJx3rwvA2YOixe7C1Nj+ptobf7V2nRddAksOfqy16ifGjsRQ6
Jp7ZvPf8eA1PMG2rtthJnoqSDKpqcqoB1G1e/VTzumpKxmXe6LVhHlQ1nWX1PBMV/3pCiQW2CVBJ
YV4VyBU46GNap94xlcyvSLb8Dbr9GiIX9udG9O3W/t9xhPhL4JCWuVfPuw0cjORlIhvHyaYYNyg4
VfdIBtona1r1c5pkClWbKoZKr+67tYhTDTinOS+r5hPUnH86boONbPGOtak/3prU1ZxH1f2tzU+L
33rQsvtpkyD0W5neVyYpY4FZ79fVrc3VOkAEbXBWIzQyTF/DyrjJj5oJGKYzUR1PaxszFL3o3mIC
QbuIPcNeVQ1RFbgh9PCuPUe+iShaQT5rrHAdnIyiOKZCAKpeq6PoaxyDwZkg1cTZS7hvVpCDb6ts
Isxr1SapfjQlyP1u7N23qWzHo9DYsanefJLZsWvreRvbcOWHzvXOUcumxM2IzumaIRBJy91Xbyg5
ggXiXdWcwshe1jyBqiV+5L5atoNKUlc8qaaqj9lNFPVyp6ogpuwNHo6fDToPW3NqglcnGTQkwRJt
5wSB/2qwNTrqJZs6Va2QekF/jU2OGmwxXTzCYLiozghEx+s3k3/rYTPOFr+run7U14dmHdvdLgjK
OzUQW2L2dHOPMxLGhaFqG1l5dkKiQhVwvg+SeoBEw5I3qYVNrU2+6UWEO9c0TjdAF9lYrrkcvVzu
hTfkYD/j5FCiFvIaj0913Rb7QMMYOh9X3cvRfSFI4JD8NfpdBSrrTcsGolO5/q2PM1b3uSzeHGOa
2eczy2Eak7MXt7zLkkB3Rkc0fxu0iWRLEL0jB40Fx4T4c9DbB1Vr6rF99awTs2Oyc/Gy9EAFnT3T
DKBvZUhRl5F4kxORrLwhJQWNxjwaZextBDmBNcrnbQaQLrskt/s9Yaw1NuaznS9e5t4qN7ZZxMfA
3CI+6j+6qx+MKsz8aNnag1W233pTw4rHb+YH3jQyHNVEvDrn7KJZ0CJTkseb2K2hGppoCKKaVX3v
yuExihr9FSdDhbgJWzuIXgriWlnDXl3XGj6f2QBdtBbqSqx7DLey7+Myzr+ajClKzpo1PKcy/1m7
vnWU2FhchYM+3MwW91I0xQd7b/nTt8V1mArjNzYb+yyQDoelBzkvIRvykhx21wGXcLIwQFz5W7zi
r0XZhjHeGG92Kk8JQN6fRoEwnPaYY2PybLrVBWXecl8ZxGlLLS13/pjWJL2Tb2z6msPgQ2QQXSDQ
p8+6R3uoWgIBbvKzFd/1eHEPgTRWdH7pb2edGGGZigrjbJ+grQ4y1l3MpyUdy9exT1d2YS7Oqpo3
6I0CmriDee8+Rv1MHqofG7ga1vSYtPbKL0vlHlRwepQNGiGOVh6xe8LEIXfbI0G/dmevtHJO5tYz
W39efiEHSYJiCwhql2ok+klq5WFqdgnBGze0zSdcB5/jhRnIYqrdx5FZ4fZdgvrSjPrN9Do0a4vy
yeG09jYsvvHUSXOv+pA+DS49Htrh5P7qmZzfbOEFL0WNPD8WGW+DY83/j7HzWo4cV9LwEzGC3tyW
r1LJq9XTfcNoS+89n34/Zs057NDObOwNggBBqkQDApm/wUUbE+Zl34gQHLFmXE2Xmore4kvVE7lf
aj3J4pccJ16poQdcvjRecgj90vrUFhVmu3l2lH2dZ6nPjl+fbrXSrJ7bYT6baqIia6GfkiqdH7Kl
aNXhbo5bnXANtbJr+kPvKjZaRrr9MOqaw5p3yjZEdNAMkEZj2RNbfGOmKbvL9Np+UAeNvf7Uznsz
inoEa5e67JKCBCY2T/2DVG6nyqrGIqlaEEbNhvA09BlhySbEMM216hDCEMphUi2WP0ASwOboBfZM
1gI4EdWx1ek9u+p87sLp7VaVPVpd9pfISh6ytP/LLOLinBHxeuj76u8CBUxnj69ctf2wY1C98V7n
p6x9W8PRjE0zatUGADnSIstZopZg0KjHCAaYfvBoJO54CHvIlFqqBo+8SZAE7H6erouHkbRJPxdr
oEepupX5BOOOKMNy/No+Vw3yRbWtoMsY1EzlfG0XTn4I45Qij9scgDEUyyEtSSIvbZHJ6IkQUACc
w27fMiv/VPpV+CA1z5v8BVqJI/myc2hj5agMdsxCOu/eVDvX7218P0CMtIBe6FEBS2Vx/CqVsCbH
hF79fJWq1gLlgIyXHqVaTnl89gcP5PByJDKe2eM8RLc/LE22NW2jOg1epGZlAyHWAU0UqUZ4v+9t
cwlEL4eHtlVe4GLYG6mmumM91VBwpSa/rw30U2pn9ZP89mzBeY1WrOCnufzuBVg06Vq5l2qJuTyP
Zo7bjfw2O0MGKUYIaqnJ2SK/f0pLQrwklkmtWVqubpWqqS82yQICyVPFWG0WzUm1yQwFmH9+csZi
2sRB4HwDQHxXs4UnHe9TY82/iVu8T0RCv5QddBGS8uErPt986pkabvDoLB9AcKSnsrD9S2vM4Z3v
K9GJPGR+KhDxfNSz+D1Fnu1nOzkv5oRfu+OWP/OssLFcTsaLVmJq7Magb4j9RD/PJOIbIvgsDLTA
jR/SMY9B4gTBHSnSYzzOb/acGxvkOIFvlKl9385dMW+ySuPx5k3t0+xRCsW200eioUhk+98cFB63
fQID3R0q8mlB1QO4AnoOh05FY7ODxeK14x1g+flcN9V3bDOVs6Vl05vVVTx245OGH/w7vms/8tnd
kqBHubv0D6Ed/qq6LHmM4gjd2tRRDtD01ffSijUmre1Bc3X7U2gfSYmln415Hg6GEsV7V0nvAsX7
wXRdvZh19MuMiu/dGJqkdyrnpIEYJcvmYpyF0NhYxykKTJAfvNBIvg4kidLJcoEiVSQrHV7spBq9
nR6SXqoAArwUxZGIfEzKD9PzNo8xf0GdmCyB9rmaA+9keWQ+Ab6n+ypEHtN0ACsNYOGbpvev1lcX
1vfDkGsvhtpcIKJXG7JQwUEtiIhZyF0SeBmJ96rMzWvHeBzHrzqOJ8Zz0druaco65A9HAMr1ljij
ctIU8mpwmqoD3HkdeRDfuPwA6qE+pETAdugr2bvczhcf2fnM5xGJTTv4UmVu/TrrfLRp0h8dEveA
u52QiCmFYo7hdfTiH1OO6eI4oJ2L1eLvGRpM2eoeboBBs7X6sH0measdrcoKL4GVE5WPSncX5Krx
DvLz+2DF5W8TFUxyQb+irqsgf4cE64sScYih7TYqInVnnPuGF7XQoqcKlIrUpKisVjtAnCc4tvSQ
wi91kC6jd+dDVnlBRkUD9hefwEbsY7wYHnvNVF8nUqt7TyfXLVULIcWHLEYLftnZgy58HQzI2KPd
X6XJgH1wdCK72jVuor16vdGC8gRAtNSkSTMsBN/aNLnIAcvX52zwZWbuEp0KzV/UPsvudfKBtJpR
+Sw1PKmCfer6WOgsO0dWNuSr24vUPF3rXiMlBSHgIEkvbToeIefey21YNBwgBZOSA68G9qLLAYGr
TPukSlTQCPRgVh0/dTrZh2WnshTjQOBPgTRwlh6EuoeLX6ACtZ4ycNML4qvJ7Tdn0VBsI296nWLC
HZOl6a+NjzVaXoeXNAv50hVt/NtubXSlmTu9OKH9kg4/Szxx34hpbifDGrEmyY23cix/hAlCE7KP
EK26RZzSO4EYNd9sDT9DpfeGvfTNDT24VNjUbGXvoJLpwX7dOvrmE9/7EjBMPWUXL2QGARUtepEC
cZRiXyV+sU/+26ZPUbYJKg/xbluPXqZgBOXle2h/m8c0jIxXt+iM12RWGPTBtJylGited9Zm4CHS
RRts45UP2ORk0a1/3pBGHlFpPdnL4VVQH4C7+wiiw22rlM55kSKJG0a7ZhjPThA7Ly3a6A9jrEAz
1wGgFWYAOxpHmqN0JiIYPqMlx5rGb/MtqN9mzwUa9wCb/z5f3f0uMsXfw+wHGIVtygtcOh2Lu6a7
VaWtNetdrfE9kxompsVxrgDY3aq6z1FzdvQBbjxK02jMpPO6WMXWowpepW2a/YuW82JIrW6V/tRa
dUEP/qgUvT09loBD7m9NsCBxtBq8jeHk0ZPj8pq3aGfZk25uyO2SKTaG4EUKTw2PamHMD1Ibfbd5
iGr3WOhplGznZokC15Wzkb1FxFc+tXRCZ00SH9Y2w0t+earKR68vm2ctglX2y8FbdGzUFyl4jlDw
6MlWr22+OXyqI3W8ouijvvSBH19rzf5r7ZCwTkF5o2mOa5uLXVk73k7a9AOCFcgIba3Rnq56FD+1
o5c98A3MHkihX3pIEBepYZRpqxvZ9NLwRWvN9vxHmxxmNcX3uvWDnVZWGSCf3HmWwq2JEjoQAmCo
01aqCiBdcjH1sEvgqL7WsV+++klJeM2Lo6O0ZVFOrDIGYh7mRbmdKl/d8Oz7Z+lsGni0FqgUGybw
n1LFDitlmN0HXVS/1nP50hIovEfvtX4tEkRuzVDxtyp0ULwehjunM3suADtD4FM7EqkgpTS7flWn
On5sYvcsO6UJnzGN4H3jnbVpKB8mc7yz67Dnfg7Gp8Ycyos31h2ooCnI7uug3OflXlGHctc0Tr3T
rGAGeOQ3B1MxnPs+gaIR936y2I/t8XH73Bh+AR++v/plf2/1AYrtITkpeAnf/S4+WCGCB4nFSqdg
BuCVWnUaI/vn7OYg2Oqz2gcwJ5QQTLfa67uWOci2YfaRe/gL6dlmBiW8HSMFIqnP11yyfeBjYNeb
YNBVZbiAmPik1U50DPggEOBWgaQDUu57/U6d0ZprNcUguQA7yVWO6ai/s+5isAG9sCsN9SHr0jNm
1Mq16krosf3gnrMeApxhfIqbIWb557JOBu2Z9aH7OmeWdpnIaBPvaAkmGsUmy6cWztRGHXHSRZ2Y
9O2EG4BX9smmnflGshi+V/tnLWy8p0WEb4LEYE+VCe8xMK5mE6sHBWOUTRG9z/P8RkZoF7VaeSjs
1r3rM9xgCASwuRbTgAK8bVR3iJZ9BmEx4kLX9ofSCfFx1XX/oc9/cprwgtyKsUH3edg6pkHmtlC0
a8ZcNbNG9dlIOfNQZfOdheBsEAISyRQsFxMdTt6UnBptqC9159d77COHXeM4wTV163mntvrnYMQ/
AMRUtw9mKBrqXD5bwD+eK938pMRRdcpQa7wikwiuhG/KPm2c9loWBVESfYC/NfvboJr6K0CCU1cj
yNjWyTavy6OXjd45N6ZqlzJvYGllhhsDN61t3Xcnq1oQgUGn7c3BTg4AhL8j1fRtMRM9mWTJt1yt
fgscrtuizkYEj+fGbhTgeknb3mmU6CQA10JLghV7Z/C1N2zYNur3KtEneHVmfTcANDgrS8DDaJ5l
Rq0t02qmKDxGHXmQNESYJU+QjIiGVv2kZ996W3lIU3i+iKNs0/gZ9PLv2TWqC/k3lS9hUqO5pl6m
otJeTBgeJo896V67HhLwN061NfIwunZ5FVyCkRlGpvH+TiG+PGlXIrc3LE9vmRGycno0KZzoE0a9
TDATYqh2VdfH0J6+u6bqXkc3abeEAtuQUOgN7IC3Grkl2zkHfYgjRACZRssxLSvqJVLyGSJAvh3i
6GeTlbhkR+aJb3mfgFhB3qo+cEF/1ykWMSNheLIPmHK0lfVEYETfxKDLdn7cvHpuA8fMbXB/U43i
HNaMg7Fibuehb7ZlR0ygzp/QNFWvfRRp13YpHBPDSgcSZppvQj3w92YHUi/UdFYoitMx9lrNPkgS
dwso6xAVwU+FzANKDBGKQoQyfvTWUL63yJrz0T51OTZ2jgunSQ/Igagj9FSP6fF90ADkmZ9ZkbRb
8p5VaT5ga55tcAP4lMZqyJ93rAVCvZsgFz+OHgH2Wu8mssLBC8IqfD7bCoSSr3bg8M34OoK83GCb
xayCRWGXqHB4zJbg9ZwGB9tb1Ger/mfg+hkCZQbwRldPATGYOcBD/xjOWDXqEOY3nQaVqf01QBqM
gP3uGw84X207RJ2djZm36hah6WKvFh0I5U7BgEVTFeQj0YsJAp/EQum+TtX0MoZ2cyXUmG3nbkIU
LWsfYS+/EGluNhZ68mdv0kGB6r51dmz3ovi9d1ES371YC06nirtvjetdy4hh1mwUhrG0qk4zCktY
qH4dAKIeq677iveBASfYDvZKmUz3A15FV4fgcbEQiINUf00d9w78w8Qse/S5gsPXkVU70Y0A+FIc
73Wj8zdNAYkiiysCFW1gknUrrVPlVsXGSuz2CHS9ABTnWYBu+BgcIDNfnJyklF6guYV07GtpdS5R
nkLbJXF8LKfWPPZ15f2Vem9wmTq19X/Mdr2D88631FsgMsqPyOi3uZUFF30M8Ees1GbHSt079QDP
jhY4UHAnpKQUn8VbB+HesQqCHqq5Y854743W8JQOaBQ51BCTSfatGbzlmWLfrUU1FM6tajPzP9s1
FDFsvh4sn7mjN1jgGN0MoGfleQc/8L1t6KG+pjH0bVkyb3Q14FX0TeNurmPSpsw+fqa5vs+DZLqo
M/JNCEU9a3Hwy1ocoqDqXNEtloeR1Rkf4qVYxHPMfNSuqlm3z0PfTg9tvIzc1LwyaJ/riKluVafH
MnDUcJs63EYwYWelZf3R9SkzDyt6T1IdnUOzeLKM0T6MecT6eyl89372OnhorRbvm+45dZrkErI8
uKS+E+2MAgIAbOzozrLNZz0wYG94I08Udo8DiCvie/F+UOrnGYNKAnsszrpF4EzLToIBs5eMNFRh
YImmtXhdgcD8b6F05It6tE0LD7sMI0RSyy9BaoyZ1xJmwa/BQfZ8SQQos77XfWxdMdyCI4EZqAfH
OuhBY03BMLHi9DmW0MgVQekzD2px15jTkxrOI9QO396NqNJsp6WKTMG07U1ulpm6AM2cMIVX0iE9
OWugizyzuAORcRomGCnAlR46s3tWWvyfcjNOdjommvNWMHPhQuC3wJ/tnWHK4RTM7sOYahpTwS57
9EjNXeKmep+BG33CawO0YfEtHKL0k5rjEuO1P93C5+GWKIGzhArqWWelk/JAOZ6r3Usx8QkDYOUp
O196owGOvVoppQLY0wcpMNW5eZHT4Fr5FtVBfs7ikiF77Jwdht3AQ0gpAIIr5m2BYlrkFDbvhb01
GfLuBw1Kbw1QAP+14ZA0/D0kR/z7mADrKZnD9xApOMRHDxPWcjvHGSG4L3gjANq7ROPuov+bKtu0
r3+zrmnv2iE71mPNZxJUYOJgaa0mkIRaeJx1fXbCL0VeGp+RkEeRc3zRk8A6pYPyMhMEWOit6rEy
F+OB+KvaGafYG0Oy9Tsvnr1zGFkPMam0baojq9SqOcJ/Bohx+8419emqpfHbqLJKDasAGcUQyvBi
0lT56NokDX8PKND7TQEiyOruYJPwBstV2jfhiHT63Q2O9gps10UaW5lYCJiM09qCq8/TvtkVqe09
wQJwHtXpbQbB92QARrDzoDlUcfK5ZGKAfGUEtLIkmSrVOdUz5nxlBkBTUY5J54bMn4wU+Iu1y4PO
2FZl0Z9gRxRvnVk3pxG2yFaqeuI04I1rC79Qpblnusz/03b2Ti+Dn5OtTMciTuc7hD+e+hmwt+na
yWOAlMtj0Gg1mWGkMJ3eSfdWbVfHEhq4EcDOUBIk5jJ+3sLUcAekgp2QJGMRbJx5zPasoh8N4hyM
4rsse+xCwGLfcvsN07L2nC2YmXLB1YUgLM6m8xgtuNHamNQzwIhwQZJKMenRu6IY/j7+b5O0S/ds
ee3qSxlwXb0WOt0mK1JKAXo2Oshpra6CnX+YcIQ8WeFb3IAU8F/HJkgPAXReuzXgFg3jK0LlqBvi
eXfT1RCMkOCGMpMFgxs7KHkvghuyo/NTSJLj98ltggu4LGveM1nll8imvNFWBZfsJJvJTAQJFhb/
3lAXoH3dVkdBqFSO0wIpZC6bXYoeuHXQ4PXgbxJFW+IItAZgsfZkVb44Sr5L1ACH3J9mP4BiXi5c
s5xRtlZ8oq0l6rwXqKI0jnM2ZSfpGTktVwZZxODv49vlJNJLC9VpYztZupNfmaA1TQIW4bPF1e8Y
NOpRFEYcbwvJfTiD4fzRLfdvNCPnlKNGLTlgKRK5/rIZs0QmpYXxnVSzrDqGpaLjP7P8phzcZ4B3
xkn+pPwMnJfDqBoQJ+mrvVeWP+W4dAzgmC+38XaHpVHwUrlP1sVaSKNr21jq3RGpFTyZAH3csL/y
NEC7JUM9Tum4V/X6m+CBpRiAUXc1/DriqUiOZNVgY0ZUOSljvNvsJel9w3mFavC1h7m495qQO2oj
IXpok+ZV7r2duI8DcZ/DXBsM69YQobfH1J30VnFJHZZ/bYhm23rTwA7rQKibYCe3S+6GbJV4fCYb
2ZSnwAp1n7xyt/GKPr/g6+iBPpPNpYCIwLOhHCu83hlbhmQGiADMGathjED/2JSjHRwpQCK7Rn65
bc5pDxrKjk7y98amIUbd7OI2+TyP+kWu3O0qQS3dFFY67eRay1VJ2oL1f6shvrJgAOSeyBGyJW23
x0HqUhgpjiFNFwLRRPRx6F7kxt8eTbk069Mge2oin5sKDPtOLoX8SL2vuT5tUOhbIujMcq3qe7vY
hiB3ebu+Zu70M8Ar45AxG+Cpe9WqvIVpGx7yGaJzq08v+jJ0yGc7i23nOAczSGDs+DYqdE6UcBv0
hKwkL/7XH/7jN8gmtleQ3fVQv/W83T3UZHAo7Q19J0OAfN875MZPNoCs8SWFy3u7uDc4xR9vzR+g
io9X0CCNV0SwJufmYIS5Nu9jN/yqdJm6X68wg+BFd1wo3evgovZPGSaWB/ktvV89pvasHtBo7Odt
k4XXdtAVYB7LOLS81nKkbP1rm9eVM8IBYbKTJ6GP0wNTGJYuy4Ogj0g7mXCs18dn6WBXMx1MfTsg
wXaSJ3jsrOE05RbLkmqfOwPGR+4CrvzXv2sX6dkPwQp7uQFcYQGkrM/eHN+7+gJgNAq7XuRtGN6W
YVmeJKmubQXRn2VEsvTZ2ftONYBZSZ+cQGGMlP5SrG/rH4/obVP2z5U3nLzG3MqTcDsEW4Gj8t42
JAhkLGTB3hxR6D6vb/j6LEubVIPlKVT7/tAA0juGTnSQfaY87NJjPf7jIyh1uWuydTtG6rfND/ul
+qHt9tiWlW3/PfRgK0eCPzXPAVy5TQo8pkgBufU2COflw6F7EE0DnYXqpB/woSBPz7xA7vhg6xiD
Oo/53D47zA1YH151IhazWuCxnTzngFKGuruzFqzqPJbP+eB2B9OcmUo0urpTg4LYTY/AzIYE70F4
B1O+2EWa81Dvgqh8dDAvXm+8/FWp3l6ntS6N62Py4ZBiSNtTj/2gPIxS1MtwLVt6An3JjOE8ydWX
kxTgGScwKzx2vQ+tfitvCax2WmXzj9bBNf7KLUSUZN0y4Rq8h1T3xRYuRcgF62IlPRMHhxoSL/iG
MdE/RT1wd2RM9nKNpZDbHi/TE4RyWSNP6fd80i9ebGQHdR7vErNEoMzrTjLIaIzaLZzdEvXcXVgE
ty+A0f6ElJ+d5YRy52WLkb5d2DB2NPycB+8Jszj3hln2E/vVx/PskMsTsQ4GqqY6Z45bf5/ejtqu
nyDer1exzBxG0mT5zGRuZu18C7qQkErgBfwFLtlgJu4hPypdyK1BOTHQRRk1a3/TMZPJFnjd6ji5
znkCmEM+9wg9Eo3iyN5mOIbdZle3VVSkBQU5N127DcJwqR9qIzEOcn75Xb4djedWf5yNvD2opvEs
d3W9tbKVd92P2JiizVgUKP1DIf97gbYOHIp8+6V+m9ixPC1xpGH5AMZ/r2V2Dju/zYd7BNnNE9C0
6iKsnSHqqgvPwu8yzLLb/ZU7sY4x643hA/0rhZ5pTl69syBII4vhGDicFLwELiP4DoXAfcklkzsj
j3WgEnu0gAf7Bb4h/x3MpcM6oq938vZAL+P9ehHWvbIlXf7vUzFXG2Ev3a9DvfwYqd7m4mtdtm6N
c4TtBxNahBlkoqt09knFY1G6yJ+9TblkE4dNXrXbJnntv2H1tw+l/M4/Zhm3Y8vc3QILuJIQxB6D
D73MX0mOELqW12QukIPZBpP5Fa0V4slhn5yKJgzVvXS/bfrLFzQCDNIF6W0eJ0+qzOjWYm2b5oyU
g4ZSpAZMbJmEyb+zFjeUpNT/mMvefn05jzBx7scCXbee7QZ4+sEmSzVv0estSEJ9d+WHmPVFd3X1
LNMymdTJlhS3Uy/TQqmSCELzOoAAsnaWLmtVttZivY1r2/o3Phwb5Z86hDoYwxgzZeDsAALkJ6nL
m8cVT1jGL/tvP34utWITKYP6xzRSbuHtyZu/BRDtz/K4RijpAppe7kHYdUhuyJPyz5ty9G2oApTT
nNwy3X2kggQwRdYl3AdOiBA8ZO+6Y10Dyg4p1n5SHfwfg1bn59uvX57kG9ljfWdu85nbwyytnp53
5E/++97J1q2XbH6sy0G3s/7R6+Mf+HiUopHYaO03bUZqVsaVdfYgx/5T29pF9t7m2bK5FnI/1qps
yXH/etY/ljPSWzp++FP/1PbhrB/+UrAM+BjN1V0Io295xfFwJldRzbe1qrzwUhBKgZwJjYjF+xJm
W4u1bc7wBIV+R5+qNdi8dZLhVk6+dv1jj2z6ZgBCiBT87YmWl0Xek/VlWV+qf21bD5P3Tvr9U9v/
91T+nC/k/iIG7TfuXBzamNYuc2H5cK3FbSW71v+IVfxT9w9tt/XEctrbX5DzfOhz+wtD4l01Zfit
dl64laFB1qCytX6jZQxZq7K1TsjWzh/aPlSln98jGND/0GokEZLChsjHy0nunemtPMK3TWmV+kwo
m2V1VmUH3Ste1+EdMBW08bWuzAuNXOoy8jMXCogoWZnl3kJHfmC181aGB6L/SLI2KAP/TVe7DRq2
SgxBRpeinCFhIv62+6fhdn0UHFn0r33Wx2Bt+/C4SFX2jkGTErJwYXoN6mzuOkdP562sfxMABoSL
kvEtaIfocHvj5aKsxW1YXetyuf61KjvWV1eqAYGUv4dvqX84g7TNWQJ2Qkt4jdbB/jaxvu2X+7Me
2eBVwuItO1sERowlQvLHynHtJsdKIRODtSpbH/rJILq2/fGPy54Phwxepexn4x5U4FMNlQLXAOlB
pNzQQHIsH64SR7z2VYYuP0uy7CRXpkz6PDvNqrNpMsc6ycu+3tHbu/9HMPOPqcLaVbbk9kZFT0Tv
1ukW5ModRE+MOEImRUcre5i9knQMai7a9CCv6C1OKU/AOOtx85e8yH9HtWo12GOdTeqkITmY59k5
QSIYljikNSnqhmzlZq37VqCgfxZam3LRHXZmCwMyBuQ18mHpWnA0df9OONsWCYBIRbtGrqrclzqD
yqRXxVsZwzMRPrm+3OC5RXSnvcUzP1x+uah/3KLb0vV21WXNIpu31zwiOTl75rSXqyx/di3kB6xV
ubAf2m6rOtnzkcy59pTd67+kh6G+tbHW22BjiFVckPvvXRGPRwMhwL0OY5Yq1DMESIszPpPstXRy
Z4aDTM+y1/OAeepJgndTHbxGWnbUlnOoSZ3dl0HdbqTX3GXjSZlLc6f2GSC9YSg2TcSrLoWXuebW
9gB4amCKrmniHtQotPI9kkEYLrOy3xOVBDU8OedGD5pHOFnkmhGNhXieObgXxeo19ce3BdH+EiAD
+wL/pt6hGjeiykFV2jIEj7KE9EQ9ogIR21X6EnsOyoJmdz/FaCE4wBYOOrn9o2f581NaNT/gO556
Uyvfx9zEVSv1v+YlU/IaH/iLH6ggxbPmrfdm65tHtJ7Mrh+QcNBa1HGGYRM0df25nsH0siQvP+lq
am9R1AFeFSHbpRaLLYBJKHnOrQr9JlXdVUgEowxVguPGiLF6GJc9hJIwExhwFAgT7dgUdvkwT0n1
IFtSZEXhoHuW5wgLE4S3ijjYlRXyQ/40fDFJnh1bdZHyy9TKwI4EJY7dEgDeuD4rt7iIUb1WIXwa
PkaiKgqGuzYrwAR57cB6uCncC0gN0msewfYW1a+pn6KnYSkgukRPvpp8RVZTOUtTmWHSje4iqlwF
wmeGRbbGCZ4a1LCfVDKhT6miadtpHANWEOyIbQ9oVWpzLXMsRfGQ3UzD0D1oSec9zktRZ8D2bJ4t
2NX0WHeEepZutdLBFW0gO2NOmM2No44ujP9rSqL54VYDzYHyr8Mztx5fRZb3iMpMtK3CdoPuqbF3
NMvcTVOTo/EGmL4wNPNiO0CdgbVqO93Wk3aDFTwyGDiAl15YXiuodtdmKdYqz+cxKYihDkgb2XDT
Sv2Sz2ZqbDXT0C5SFFPwn8air5Tt5MFy98KUYDOiBm+9D2DUtcf+SzLkfxmk0sGFQ/fn3TLhM4NM
BK1QVKjE9PMv0p2fwzzRv0xNAloBQZy3YMyAXaOD9Thr5JKtKbHuKjfvL3oft6c0jYsHboEG5b9V
X5pR4eHKUvNeNfq3GtWgezdKHge7aqC+KvVL3JM4chB73EtVdpAK/YT8er6vx02PccdmWrrHWoop
XwyWazmODDZNjgLtljFj98fBVv7VSWfzTk5VN6b24HjhCXIYTp0ZsmgHPjjVbv0FbZD8DsM5uZ23
Nub2senafa4ia7P1sVjug+wVo8KZoH3RsFa2zTuIFs0L3PP+gdDxWWoY7bYvmNZBhspGxJqWHtLm
GOXHgxL3TXXR48I1EKA2tB8iFsumAoPuin5af60HwsplitqJ7HBQsjgjg5mAZuNS6KbSHhHb1LZS
lcuTperyqXLAhC3Xxx5HgC7VMtGLj/b4+/bvpEnuH+2ihnO2XD9Up0HkZZOHPz3PzDiYKKfIphRV
MMNwX+vytI0tEpJ/NMpu2dNB7tgNjwBnQOAFwwZcF5YKZcWgpNd/1XUQnnp7CNB4D6uvZXmQ/fEQ
1odUR7WpmhWHgLXi4hZOPPDcBFFw7ZZiSNA9cQ3/+MeOvk+xk3kPfDveQ2GI78oxw8NwKWRL2kxW
2Vg22CiqxVrU4Df4Lx3lkFvv9ehuxBzw/3NI6g7gK1Tt+PE0bVcgcvs8PpQq0cDth18nveWPTEWp
N9e0XXgUpB1Nq4UBiyLlfbQUOQIT91KdfB/FwsgfIK+rMcH1ZXepoly+WTvJFg56d3z4OvLIHBy7
RFXCsvLwxJgU5eK8W0DxUZaSvR8Olar84RbV0ZODEPjtUPlrfxyR6ea+KwFofNyx/KqpjCE7Ps+F
/VeKPSnIpdlN79qpSu/cMQJwoqG82WXkGVWyFfukCLVXtQyHq6vX3/NQU18Hu1Bf9bB+6BhgH8hN
w3RBdJCvX2+g/+XUrX5nAy15dzNORTKnvE9RM3iPKuUzfOTgUXaaZXDvF7H9JPtACu9TCHUv+dJz
rN+TQTPfND8qPmnJWbrwzcle1aaBfvkQ1ul07QMtvR+XAnE/fdiYSc2m3cwbxmzQeEtV+kA0JZHj
u7/UZMC91CV2CXMpfc+8Gh1tzWi3UjX6ZjgZuKbuStNCEX9jW13/go0V0kXWqO8jCJXvTY8tggpf
77jwK9+BgpU7O/PN04hl5lNpj29AaLovVvltdhv3s6W47SUrI6STbL370swAKVTHyp8Q0UFLN+x/
B47dfgGype/mGBdxu/HfNMBnaNi2A3hPtuKw3c9Yw8IX/k8TtMi/d35o0y0HVGw2X8vBq/f4tZUo
zDnFW6ZY9qVJuwnN7b5402FMv2D9vpGdCjC2NxAYn2HyqvfSZPsN+QV3KI9SHVGTOGvelGylWseu
+TSTpZOanLEb1HsVrTcdRvRdMM3gEgorNO5qtGKgRdc+Kmx2fk/QPe52YPGQ9URadl/5g3ORPX3r
e3tTGyyeO9xOZp+RB8GY6L1Xq34Lxye6SNWJVBuYQtTfSdXGiAgfSN2/SnVWpm8u3/wHqU199sR4
nT8ZMfgefwxOYTQoz2nWqveRD4049LGrGvLqCaDPHtmJ/rn02k9J3Kp3gBWGZ11veVViVOWrxL1K
B2lHF/FQKnX2IE1SmKgcRTYEhrrTMVwtcI/N7OBZusfQ0Z5y87lpioPbuRWGhfUeGfPyzp6c4i7q
IMstYsHlnaJSNF3lIjOrTrvY6xEdt6PmMdQcrMAn6w2FsPSLalXeHt3M8iRVODpA6vXivTRHJCmN
HizB0k3rJ3+Dph+omnzEXVltAYpX6RdQ1NkROr5z0Ml9fLEt4y53FevVDDPnvkwsABZLt3ZSf02g
Jc982rR7pnUabkRsuUsxa6m/JYLXgN/9T9vaRbYspf1V9bp2/Kfj9RYATGfHj/U4Nw+jUgGXLlyk
70B1mXyJfuWq/8kcB/u9cUb0gXK9uGahYaNsXKUg4ob5c1+5z9J1NNJrHRneX3WTqzu3jq37tPQw
YKlr1FLQhf0EHemHgvjVPi62LrChq1ryUrlj/K3TAIhZhts8emYXXBTbSY5RGqqvqKrUGzm9M/+l
ll7zoyNvBIzIjNFhnIwTMdsS1d3SevZsNMd53R2ELbV8k2R1gTIuGlXXkjH1apfhrvf1+FIjTv73
jlsf2V2urfBIAD8j479T50CNd7I/BPd4lbPFjkujXUEnrBzzfKvKbt3TkvHAqx3degaa/myZiXVU
7QHu9noKyzHvbODll/9h7Lx2W+eSdftEBBgm061EJSvYcrZvCC97mTlzMj39HqS7239v7AOcG4JJ
lEwz1Kyqb3x2aCqbVCt0bKl6e2/S73vA66Y5aYawt1aSjXcjPi5e16rNE3ejSuuPY78TO19h8yjf
jfvo9Akh6VCY2+uD1RbiE00isEjBc56rj5s2S2xEKsG0qauqvsR6W++FUfU3kdOauPv6JbYE0oaP
RbMqDz6UmXoJFsvv/Lc4GJ6SSCh/FTotf74oyzVQcYX5Nab9R6go9qtmNRm0Y216CC3Y4IQowS0S
ameXzVBxVfHTY5fG5o50QHrrIAWix7kxyZ/xILP8KXzjAfyO+FD50gN8kOlOIsImCE8CR/zNICPr
snsMsOZo2vtO0rMMp7h5dFvGhLKrtFv6NiTtOTgsobuyPZJrvr/XdQMPqsGekQZqilucJrPjMmfb
NSVAEAhnmYB1wb/mXrN79zFP3VdtjJWz6FyXcwC+tw7T+mZZlAbkudyO5UGPO8BUGnHZQZa0uhWN
4z4FCNJXVR+q564q/aeont50M9Avy9I0d4Dbunm77Opq9jHSTP9uWQq7YNemZXovCt1/8idqiYXZ
PJSGbT/5u8HP7LeYV+WuHdR2Z7d98F7ou7qvrfeSjiwsc6p63wd98YrN3bozI+eeceQJk4fiUvsK
8PwA8YbsQm31s27eEBVUnHHWnZUsww7Y0chNBHjNiIy/i92hCUwttAP59LtDY9SGV1nS3PZYCl7k
POHCGL0Gb2RvWVw2ULAtLs2E2xaW1UeanfjmQFZ0N2A4uiJ3V1yMeWKB4j06inHO7Wq6JwvwKsto
fB+judGjRc8BBwrkXqq/xlM/vg91ZK6HeX00r//v/R2QS7/7+47PcWhPWzeBA/Dt38f/Xf//Ov5/
7798r171KLddsRG5Ga97BuzXsh/rq24LfWfN68Bl1NdlQ87g92fdsgugyOZazuv+12d5c4KzUtxd
rPNOXCbmrLZ0q0bdcmVk/1qnYh/t5mL7u9uycYhdd1XX6A2C8lbJWhPBJJqvQav7YGNzr3sdHBsv
G7TidpkMgv9X0T3rK62pNnqYqKegQojHQ2pZgNCuntp5sixahoLo/mc5q7yO4Rqsx39vXdb/Li6f
WNbBtjvmEQ1tv6t+jvS7nPLQmwbntuR0fXTYf0Akc98S9ExcVGV+cH20pPpg349W534YAOjIFrr9
rek4GI4m8FaKVI2ovqImRnh8aEpla+ju9AKRod9JjroAT5+RZR2W7wgz2vm6qjXPOGG7F19qFLrm
Y2Necatz1p7oGzFxHTCMrd60w41ehzC7Z8OdxVHnx1zHDAvEuQy+lg3LpIPVvXFoskKJ3tkHkYoS
uE7rXzM7Ua4AoqWn711sxJJpguliwI4BQm6LFSEIuph4qHdKlXU7Bn9g8Y3vSrTvIEb6lyjGCT6R
bXcbNZ22V+M2O/hDKi5hoOOJoZTTcxqm3zQdZt98OMQO/kYRAjoW1r9X/GR2xiCDS1U0zbWYJ4ZK
eBgW4BLnHQx9liI1tGyYbXnRUnTxIJPVTe8W8rLsv+yGwdMG08gRAzTgNMnsyU7LPF6yXXINgHXg
q9akd0CHMIgwMUYzpDps8UGrL2Ygk12FtOacZIgqjEFMJ9uhsxh1vHW0sz46FKCMj66IzANpj+LG
Haf+JquG4aCoUXnMjAJjH7+LTknjg3jqbeeUlCNerzVJkkgm/jZuWxUHBrXeOm4xIHQFugwAqruj
PlFu0tiWVx/aE9xgegd54tANVHXdwySx+sHceXiMTPDIUqw6GZKUCgr1qaEGvQ4H1XgeHAeWN9zT
F7xnulUVjcPZx4cKBHWeetUYRpCw4MfxbkLw4afTn6RxNj5+ZK9Urxu4NtGstZ+iB3pJvyNLnf4o
ifGHxC/ycjMgUR44+jZreTn7vdh18xGcGP8O+sBKLB4GBlTWCKSTFpM/BX2JuhQfLr0GDAGz/ggb
dbirMVKfafwT0LX67JqjBIXMHcDIqNxnjQZIBnjfcImhtRCUD/tcKNGjr7j2xdZQ0y5G8KHokNyZ
fr/v0n58FRZjJ00LHp2CO0Ub8wJsgDq8RjQAboKy7/bLp/Q4OdRGr93kttZ75BKLGxRBMUPVuTPY
dDHk8NvVzyoxAkRcdlnm/rHSmrcsK//3lt/dh2zhE/IFv8dZ1lWVgw6NAt46wzHwYpYtVo6tIp8l
BpY3g69m4Cs4JRm8bfKWPUqPeRGinbsZ2wKfy3lRFyOiJWEWh2XRT2tthToxXmHygEjOshkUzBM9
D/F7KsVYHgc3qXCwYG6Z/O6zzC3rcBpn70anRanP6cb6//jcBDCqRKD+X8deFv/x1TY+AgciodU/
1v1+ZPn+ISqnmyx9bcYwfOSZ66+K2DYPuo+2osuNB9W1/Z3Rh8p6yvk3224R31lVsV+Wlg8Jw31o
ZeaeTVPZgy6aLq5skBS2efvSDXa1Mno7+GgD5RFBkfslNG2bOzwO4ICvAy3XI3YAyiuz+Jtkxi10
kPhPFdUxr52mfZ3t7teJKcszee6jCsT9jFCgOudaFW7BmU6rRKjV+XfDspUA61/7CSx5itZeq/KZ
Fhmcm+cjLB9Zdvxd7KzBXtl9Tc3yP1/yvw6tDAl6Id1/TulRBZg5f8nvAZbFtFf3FL/iG8/pFfsk
hwADIqxDcXxRuhAJiW7fCUiOd6k1P321gg4DETo/61D6YqmUOnubVMHZVjEuiVVQ/z+L8zqcuvtz
NE+WdbRgaht80aiCzFt/Nyz7LeuqWs22oscVYFlsLSPfRGBhPBmPpPer+k+EcMEt1PpNC0bkb105
Ptslg/Z6bPyHfMo7j1ax7qrLGBqmPWS3jgFUJQbidh7Nrt8XdNVCcIzo2ce26mCmLkyQ+Sne22p0
yVO12maMde9UWLtkDMhep2atkFgvsid+Xbgm5+28JBYEFHMS4h1P0Ve/Sa3P0vRvVBKZASQcdE1J
nRBKPxVla4HvI8lAQUN+D6N78vO8+DSa+EMRZKl5WtJAT9eQaXa4YQlQCyZIz2zK+ie/7huY5gwg
lq2DHZbHMEMKuGzNsfA8+d3UrJatcRpmeF7ClFu2jq2VXmpFvCfzkah45LdpXT0s22LhkHMCtERM
Ht2WrapcYpyEmA/MKbpd5paJmgVvk65Wh99VyxxuqKEX4+Pz86nfraqd2buYQtRqWWc3IbhJp0F3
Chx0/bvf7/eofXZuRGHd+JPOvlOMKxVKpIchcUtKRD7FEy3Vjq4jtaOKjgrNeqTt0glUzLJhmQwO
1KC1Mu9TK8pYbX8/o/nKZzmVkO3+c5h/7GLaMRqy5eC/R+uw6Vh39lh6P8ddNvtpzFf8Y8/JUpQ1
dljCMywXIdh8eKWvkQiiYP3HB5cNP1+5/MAwU/2tK8Tzzzpj+QW/Xz66CZegb0v10ISt93/+Tb97
/+u42lcWwG34+Q3zWVjm/vFj5x/385uWLT9fKsvsNgbsilR8Z7aOeizm3ZYdfFGT5llmly3LZFxO
/zIrHAm6of/jUhE6K7LfEm1gpzY05yaJqnWNgUUQITULmvzDLJoRhh49jZ16sEJ/2tmu/Etb7uil
gBXV6LPTE6wjhYUfhQsfzO3lIUzbrzrz3S0x09EBYRpVeuRp1jijbN1PS8EiO5YrpeZBDmhWgMN3
XHKMDe5WTp08M87cI8J7Ek3nrjpuO7ge42PtVzQXyyctGDgYMj+I2MmlU5uTHaO/rOh6IqGzSclu
FUL/CIv+pFD1HAssEUcQDOVc8CsUig4Jet89OmKGqW5yjBTtWreJcqfGDHlL/IzuKv8oiEWwl5tX
9UOHTCpNzj/rNExcVlPRZ4ffTwVk8rysBrmEb6pyt2xAg/bRTiiuqrZDyjk9NNVDk4r+ricQau0a
FnrOkLyfaBkBXhbzQ4InpcRkBYccbA8qaUN2aIfVgNRUuPQbmuml0wYcwObJmPrXukfHnxVHO+hN
uv6ZFGSL12jMhq1ewBpb1uUQGHYTLmskTP+9Tk4EEiBN9V2Fi17hmP5tNk/AUbilXd21FrimtIWL
MxDD3E3zJEqNcu+M9rhaFnmCGHcxNAoEQ83Pqt/1jSVeIrM1bpZVjlLpcMmGCbvQptgs65aJofs6
ZSKYjcsu/9gAMc8Ym58vXlabekF9dyzyw/LFyzo/7FeW2xpeO9ZUrOcfuWyMEjU/mhYAwnmVSVr9
YtuK1wdhfC3KTYEg+K7VtOhKzfx7iCr/0GvGGRB5ehowq7pbJs4E6x+slbn9XZeOXY6JG2T+RFVi
BUmjb+B5LW8SMzHvSPabP5+VkbWZCh/3o7BtcNFyGLT5KR5Dk1k6u59lHJKqbV2kYk2fL9vD0tSP
c/AcN87t5BIddFNFraiS4s51E+XWjI7BvGBE8b8mg1m/SbKWN6NI52Eheh/c/2jM+N1vSKAcpROP
3uVAtlpYeFdEdxjeyUtZjN7PFTWVUUCvcbuCitzcFnUWXAVJsqseFw+lHwzHZbdlQkimr7AFKvfL
4rKvBmXdMys6x5dPLetQVKRIEpIzY7hh7aqBe5fmhnsHl3u6MQz5Hvg1lJB5vW5nHU5S8cqPHZT/
y24QMA9U7sPzsgeR350aacYxmrj+ijFq90rgWneIRe07HMSqjRY6eBkMk323bNBa4J5qSXFmWVw2
AEwRlyolYMR5Q4EcG7aUkg1j3UU8f5POPP3uG5I7xcyssXepXsVbZ6RjApxleC1RQ3jYsyQbw4aM
trbbyt8argE5HH7LFdRzdBVtgzbUSMgfDORDHSPFVGj2MlkmxC4Tblm4eerTQLRRBtjhKZiF+DOp
zwc8/K+5eRG+3kve4uWHt4ZL/91sreJjDn2zzGHXnFG/vmlnlZCcWxiXuWXSL42S84RBLY2Ty0rQ
tXLn6lS8hxjgSzE+hj+NV3Oft0rYXb+q+kSapWUUOwsffifEyEgdluVsUT10InsRs/BIzkqaev4J
eBOhPLIW/ZFZAXaDBklSAO7uzTLRq3aYMDiqZ/7Gf2b11P2MEh0GRpODfVw2d92EQnSZjcHOgPxP
YsocgPMp2kHZ+zljzogFSQJnJHYsSojLWfzZDOzlOGdldrBPsDtAYYZ8QWyU0VCQ2Mm/oxRfPrSI
tKh2A/Zfnqk9BPg63hSye7U5rccIO7Btq4n3cBTuZpi7ahMOU7hHnjjZZvl7f8/2Mrf8B6hhhRsR
cK4UXNKOqtS9OgnEvsWo7cYyivJgMUhIqrheKarc9cJ6SvmrTXNAoY+oQ+U/zCWg1cTkDkD6STG9
uEbEPIvS8rnj2p7/WctcBrRhU4EF4b3baTcNZIugsih0GSUkviQdTv84MUiUOW+W24BQtLW1omQ+
+X4SblVofoosVDaGeSr6erhpQqv/mRgiGm58fT5z2fieaXp1g+S3unHzCuj4Mps7bqdtltnFenWZ
WyaJ7Vd0O7nQMObe+WK2YymNCoEOQcf/eWGVrp0fogwQwKwRnf/MZbL8wb+LMjMgy2j4Zvqzhmma
exSX01EsmtNltp1IeOWZPXq//5nlOv1dXOZcrcfeCgEvD+8CTiATY277+52YUoQ7KcxjMvfeL9fB
MonmxZ4Sx3aKmtOyqvRNzB0Ch2hksTXoFkcDS+n4/3ZFcZ9qTY37qJGjAZtVYz+zttT7QwLkC5E8
53TmQ1QCG4NlsizGERRiLVK+a0LK/ogxZLuaGrvDFUWJh6PtFJ6BTVdbDOMqyLDWDfGn9lSnYhSj
q/6O3M+Xmw6PWjmDdYlH8I0tMJxDSj9SOt/oWYduNDlnRRWuYJRRKJ3K8GTRC3MOfLmm3t6s+jG7
ZBqviNytTM+FsnpUq3bNI6OkhE5msazkAdzAPLSd1Cvqe30/9TgIWQ6etPZLW7f5VlCEoYtddnix
NME2ajGiFPlK6TLqI7QJerxweWjEt0LXrPWojcrGV1psYTp9C/sfPN30ZIj0kJcl+TssiaJGvFV9
hWfhmG7BL0UbE6Ff0cpTGNTqipcjyuSwKLwGQUYoT4Bf6SeJKekqKqXXICapgpZqDZQt2vbV7BHd
GnThkqKgOL2eSr3H39hpvBJEReOQa+yG78bmxDidi1UKn5869xSMSbyOMNjy81iFa4pFaaSRru5U
wLdGDB0f08yq+459FNkqnVTrYTKdnQ/rRinbfauHnAQ4dJGwONMiRCve9IK+mP7ZdebUJUaQxGPN
l82re362aBrsGNs65MnOUEaEwAr9/rJXdkQU05r64zvBc7hxRvT7pWIlsIlo03EmYk+BNscBj0b7
Jn94kLvjPnGuAwikPRVP9UQzLe4ZDg4Mas4/ukSli2ZeBgCDncBR8dqSAuYUqqdQ+W59vGXq4Txf
QXpstec0nP6abFznDS/KikG2YvuXQpefVQYdSecWXWt9h1nT2FNvDG0cc9RYeCRET0XS4IBroRND
we2lpBMMgSh8StR0bbUzUgTW8mrQ2xef94UH5XWFLzP+oBklHIfvsio3ggkxdWu6ckaIXuZZVso2
Cxr/OkJcnyrnT5niqheowcfYKdvWYSDYa503B4CdZYRHeuW2pht+KXBYV8WAN7E2TK9uRcKCBKSm
/LWxSIRrZEQHQyOT58bqFeKCszbG1PPD7nHUnC1GuLSPhLRiKUKl2soISUk+k0qT26kapDeGablV
nOdQyfOVGWf+pk5z8jNdvjUtpThNIQfsWzKDkabdBkPcgqYcD1L9YOQfrt3R7jayfmgSrFpr/LrI
528st3zT2g48C4Akx8D0uO2e6cg1gB3F4RoXz2xFNKitJ/irKxfD1FU7DtkqtsO9KRR11YHssmLx
DEisEjRJgvlKiY8q1ctj3FcciKGqJveaEZhsG18Ct/vwg6oG6lR8xdPrpCfA19Lwk+bczGv0JywU
nzr6Jam6QEvtjy7I1Lm20Q7S8ci1DaO0SZnRBGz5+jfpGxAm1lvcm5dioGifuiehs1um9WdDJfrn
mR5vOlyH27I5+ZPEQDYfd9jzWrjL5uF+/INzNvnqxySX75rEUF5txzsRE/nLacb1FiQCsUan0Cd4
QudAJiU9w4ANA66JdV1IgGDxR8dJWtUlpsCKoRzKgSArFFq1bnece9VLbRL+WAocjXJbZ6Z/xduw
3VDaiddDZT9ZQ+YZueRBoIChTdNXPO5TT3MpeDd1G62aJnuhXxSRY8sYekgi/JLo3rRqjIRnn1g6
o4dNo6TPwPyvoNOcVfPSWRDoqihBd98fnEj/KpTkK4v0z6YyMAusIfOrjKHIcO/yXo5bJ6NYEGn0
sjspfUThGLxqZEGHDNhfPxYPalxdqjlRlY9zIfav0dhYL/T84JBW2aYTK7h39WZQrFnuXN52YbyK
CotsydyoWwXDodB4KWT0CFnA+2C98NS0gnWsHeosurVpxFiVaXHJkuI7M+xDVVkfTcTAaxB3oZNm
nlDTPY0q5IP8Fr+W3kdX7/Q3LW5mAahqr6IDfSONGCJP3yWepeBGryvtuFLMfPB8Q/l0IBuFfkcj
emRsBKZSemtbu3GoH7F5owydiR1ZgJ05kckM86d8ULcCV++tE1r0D9OzEplcZkrx6qpFfNOtg9CZ
GWL3nRFCG0+fx6lNPfgzj2E9fRaD9aIX47Wz1npmVVsrGM4TaM7EgjzX4D+pWda5AGPtFA2cwUKn
oiaaQ+L7tGlbuz5SPCfC6/5tjMp3N0gfrVKeBoueRrV/Dtt039CDkwxcE3HbbEGygabpTiHgQBra
AKPVqeklJSNwpfaMmvsTqryZ7qum6EnijjDj4EMDDcC7IjDfx3Z4x5s6W9mp8tQ4gGzaSH9rsuSz
B6dnVMMb+rK/tO3SF2vspi46SJE9jsjI16la3JcSeHkEh6lL6KjmfDwITMR2BWUAev4MckfNtKMA
CUytOQRSXvE0wkPQIT/et/bfRjSgKXjD4rGN1XsuQP4CUF4posfyUs3BNqUnvc2vCWielTb15ka4
7m6w3MNb1gDogzZ0KAazhbef0Cw/0h4R4qOJG/sRU4zigm6YFj4bbLrOHVn6ZHbICrfmp5q1p0Tt
XyU/iqHfS0QTBqTP9NmtlSNPvgeay8qVlDanPrhoONMXpr5r434/FP622Td9vm04LTwkGPlTOxxW
1PYi4v8eFLBdXiKyVPsWPzW1wVhscE9JAetTGgn1lHzbR9y9veP/TVMslBP60/KhfrFke9Ld9k46
6Ro/h2vZBu9mxrgRCRnWDX36ZqOph09adGtKM7g8CKw/J64NKgJg43PChlrriWiGjWOoNBjLnWCc
cXAZLRfZBevRmjggUslVcbvIF6slqTylzrCCw3ObxkOzqmyIgKqg4cjIgsfCSv+W7VCvsjbtvcqV
OEYiOqxD9dCp7r1tEESOIeTsPOiORkOUXUr/Xbbcd5PUtxYwb7vpzgbZO8gpiQfizlJSqqGVD0qU
3imQuy8wCGl0CkihGeQO687gJNucRixPJh7oWuZJ3XYR/DvOqov7zMsemgxGVJco6lY3YDY0dXSP
AXzrw7bnBUckeXW/1EHKkwaIjNGYuXf89lERI9hNV76LFtL4qET0vcj3unG3QQdStInwKHYT10tJ
EdQUOFIa471cVbh5CMIqEa+rgIyAVNWMjHWyz6bOOWAy+WJHwHt4g8uu/NJaYuOx5/Ys4OvE0Uko
BQ5zPQzFmMuliu41Hj8e6iS6mvDvmaLqFETFNyaj4UpokrKS8eQ3DkYl+R8Ncp0z1agkNBzB/MjB
nzM/y6A6WgSLQZtfOpeiIf4ioK7OCIieibWfHYoWazOYvSL04XM0GQEkTjdcHJdXjTV6iSNnh0He
5hYGUnEDR7V6SfSKu6NfW/Wk3ppdNhCMp8lKOMRgVkrfRhB9d+Sz26NZzIQsc4D3NvRPZtFvNN0c
CKwwzYhs2A6WvFP6oTxESnJnBATkeNLmupnvDDJTVTX1BLRht0OkbTRW5pEQerLC4A98K9ipCT17
oVZxB3DRKN8k/T6iIjn4ljHgDNxSrbxkJRgzEPdildJtu5/MoPYaiJhuH6/jyTzX0qU3Vf41lRus
lk8Rxqw5SWiAj/TeJeUGKeNd3AmxVfPqDcjCjcwniM/FjGh+rwTG1YOrIdYvwqdS2ERC9EA5JAlW
lRoQdxYRmEla0HNnR9OSiTWk3a9jC3GPNaIKMT9iCQKy60c82y19K4zxUVetUxVzB4ac4URgKkFV
8q9p+52XthCHs02oWbvIGt6n4YbOmaeUjtQVviDVJtM4T1iJX1Bi0DYyMV630Cq145yCN18UyHxz
b9saesir3hwVbWtheLRyTeVBFGLbAbidH1LFCg4qUqiRBurdTJfD/SPhwaYYR9CBb11o/NEtZdz6
egcsGQkpREOGp2kK3o6I0HS5+gsF7QCBCbaJIfoVYvw2CmEkJca3YbX5yhpI95tQk3hukkI0wQvq
6jVyVB2qnO0luJyuFJerxDb1DxIuf/FQLo9dQtVap3A/YlWU6No9wL7Mo1UGAaWheWpSmPMHNhE5
Yk/XKew7yU6YcGm1YdjbWucQB8TlGtRcAz2lfY21Chx1e1QirraiFqsmLZ/iNEeOZN0AxvSmgvi5
b11cfUlSrKw03PU4jkPtnC4WLeyl+Bo197PMptijka3kMpVXO+/f7Kb/hCS6n8ZxbenaezFEJrTk
HkQv4gt/qE34JH2+pg6iluKhS+yrbBxkGXF27hxJAaVSKWS7b7HZ4mifGY9+ey+FCqobhigOYjju
qLbvDWF+Tk1xEprFrRu0+DlRx6hV+7Zk1NEVee+FkXqH4ciT3uGK6cp8G4TjfeibHb2A9pWCCgYu
sQ+zeXp13HvHUmgS0WcWX9YO67aNCbAJMMHXBV6sF94IxRab81VXS+oN4U4p83OePoHNcyl2+nuu
yXVdhsZmiDVGYp3GrnqUbxTdMtbOTRMA7CTpR+8C3uCupOcktzd9pb4qaUqpReo7f4C5N/iY4aVg
0CpbroOu/QwrWu9N40B80eQpAUZvr0yiSkZf/a2aHIikTajDKS5VkbvWis7ia/BDSF1l7dObm1eG
tnac+Gu0w9eQOuU4ymytdLABY1cfD/b4Uogo3fj6LhUUpHN0qGhQg42FD0wh5GuSB3OGmpG/H/Nf
c616zQuBWkmtkWnFr07ZxYhIRyt5Ggbe3iau3tuyJ+TorJYyYUN5OMQk2rVdGMpfpY9HRhKWlzYI
twZGIlt3HI5lov9JFQS7YQz5feYNVe0nHUlPFMSLrUKPyqrijt+4is3Y0OVW6vvmko9bFwrwOJJu
p5+r8vwkgM5WIAusUCKkVLXiBu1f6pMLiaKvwk9Pqq0ANY9LnIV8k9JT1OxDABsrmpbsVV3oX70B
dip90iw73wWF9m5ryt6eBvInLt08RvlVFKBO4XV/wZv5IKLut5UeXiaQw5B9k2SNGywUgum2DrFw
vRt4m3IrIjjMP2iJofW7+8bf8uK7WCxHPKM0jM6zzn52teE41sBI4MzhJW/Ut10tPnL+WSBRrlHi
6jtltlwOy/GUmirU9yiX2yhinKYS+5dl/8w9ShsITfXz49Da1MG443NUwWUA+DY8YCv0lGi64uGA
tXtGSOqv+sqne+jLHV4qx3ght/1oZ5Jok8ZUc6LjDOtqpBPHNHEZpvKI8g0CXu5NmmzJ9VY17TVv
qqW/Vxq9VBk9EyRs7wtO3irvjauSJqQMhfHaUbfUgr7zcP+ZeSpucApN8RhM1l5LCdBFgCkfTyci
AEh7jGEdHXZrJQ0ajSEJk7C6c8PgWv7lwetT+elRVg5hd00FIzWrRk8T99iiCPU1rDFqGPUCP6j+
EQBpuqWH6y62uxNlBYR+SnoRadB6DAJP/UxuHY0H7SPInQ9bNs+NyoWZmM94XzzoVu6JAJ9CLICh
gGMkO940NXcLsi46xPeNob7K1vyj2B15ZTrdGgPvulglGRPz/renyEAx0R0qeUkqOOA8AGiDm+HN
2ps/D14dJThNkApBap8S3ZpI3DWfZTVsK1t5TrEkXtmh0a/7gsBbNelm8LlaiGJkXrhIxYW6MkV6
U/jtn1wgoQjlBJSS9qdaPtipOBqZ1ax1RRJT5bTfqwCqh1hRPDH780pX2yAFx4o+Lj7DLNwDrrip
o3CrJuZX6NTkqWqqgDipYqUY7fSxvCQWhqJ1lR7KDstUqZYbusI/Eq2hXVTHoduMNnFC4Tlu6X/z
c8DB5oafcJThrR3lNAn3p1zR4DtZWrhC9Oj3xr3fIqHw/e8pVx51rIQGqwgfleQdZmJuTvpaCVS6
sXr9MsIe84xW+7Rle9Dd6KHoqayjAPxq/flkh+n7qHUvSY6uGrcF6FcFf3PUX8akPxcx7Xl+8EEI
8YGxariyi25rluO7LGddnsqLXMlcOgKnAva4TrcdsfmcqRx2VPFCzxhJzaqRjgG8TjYhfHdNHCmS
Jj9lKXZKhXmfOb2ggq68TUF/UisQ0m5+1nmEC9vZtUXhrLMeyF3ebqI+eo3SWqy/K7P8NI30j1+W
9FrqxTWD1tjaGQ8Xq8ZtyWzB4x2nvN/4+MfT5YRWWyuP6IwedKWjOR3lLyqL/diDJQzxBo1jlaSe
zDuuRnrOJ2F4KjVVGFwBWpC8X6vrdhpinBKjZDsF9hEF5Yclqvd0mm47OF+U1awzd8iLlUBrU6Tn
5gU9mE6w0+t4bfeShmMFt6h4uiBeuoFaO+0q09iY4A14/2j4UaZrR+fu6ia12+PpAEWfNvDBkUDW
+aNKw70fbJI3NvmUlUFEx1Wcn430WYrEw0D1rg7b17CjBD5fgtOIxRSNJeo2sLhQ0E9cptTfkRF/
9e32Qub21geUzygBHVpaaRtciI6pyB7aUH/LBksw0AsJa9FTOS6UJ9HyYsyjh6VVIFBJypA8LveM
xh4w1X4t2/iT0e8jKtD2ADYfT+XJ99C9vJrlqS79N8ID+jFCQhSfRP1JoZBTa5ityNFMNk6m7+ky
Iq0XjwYhQxXgD6mcCrtULow1X4aM3O4k7S1+2blXmFbPmH5wt9kEimYSabLP63NeKBQIOMDGSZRP
xr2rES2EiHxnP0wKuskMZCUmWcHgBDdd1DNohJxAbV9Zl7GJbfFo7sYm026UlApWhRKBSoTNQM0J
VeQZ2m4c3eqAPC5a1SMeTINmZPfK2ACNt5Nmtyz+rANDH3NfNqnv2Ug4APGXOu+qFrNxOyvwMpjd
n4ZXR0TAuDGwsOxhXFfueChsJOmInN4t8siaoP/UNqSy5+/ZThqBqhQ+mT4g9gxtnqe0bnYdEXrd
8w7rahKQUfuAv/CHbNNZ2cXbZ1L6g9A6d2f73zaenesx1T7oI+Nd09DuFqsiwOc4fVMkQNXCILS3
eu2vnzvcNETYme//MWIh16SIHA9sgHANIM5qzt9k8Vhyqpuon0O2UDmGNj18vv0Zuvpn19C+Pf4P
X2e23Kiytulb2bGPm2jmoaP/PtAsS7IkT6qqE8JVdjEnJDNcfT/gWuW1anf/J4RIEiTLKMn83olB
2G/8PU7MGKRTsao9/eYlmH5bm2JQTnJ6u2hCYAwb+lSH873nvuCfh+2hIFliFMt2iI+jaj9kxbmI
zXYRp92jCECfU9fdl4VJSdM5Jzpqcsd9K3sLE/9AXgYrvcYTdOApGWXDvjyYatAtq9LgF+GRAo+q
7I58DLGSgezB8OsVk+uOn7WxF61JoI7F6m1nBKGJ2QTMDtXGkUBzCjxRE8PBoTEo17FVnMu4/dJn
U9BiH7db38h+dtFYnWqcNgLK26rFStkIPB6wgwE+YBhrL1S/RINz8oKfemWAyZbkobksOIvIFQyP
8WPWvfhGhLuQyxotDIxggcR60dd4OfR5v3S9mLWzY3ULMNVtHKnaLfEYrfGOZXVLiaXPyIfSooPZ
UH2xW/OeNfaTrWa3KnPTtVKaEUSL4AseI0jYXX2LmkldQvRgGJxIhw6xQ1QOKVI1y6nsuW51xOo6
/2N9QltHhWBIK0m2BJlyln4wwMI2qmu/jij5s45Spd8CrmChgsQdxL2re9ZwCrlLrkjdZWLbGoqm
9klLMQRUDSxf2ryAVkXByireklji/SK6XTpQZ9ZSy9vr5r7O6mYxBABT1UjxyXGS14YiH0+bXFkI
SA9Vmof7IG6nCbT+1ULisqBaGWB30pcXNcsAVnTrez5BT/43SYVlqSUKc9f6WFGzhCZb3gVIAxsm
I1ff5q4UOcXORkV30t636OuWcFSKtScsXNIHYA97SqxpJBW/aGw68DJuGJwRkm0Z4lLB9G7Rl0lz
lWSmryrijSZD/gN1+VNgyWXaULfpcdTQOsqazKWKfdxKHD94IoTS9JeyidRT3ambjDnlYnBQTkcj
ieWmevYK09iaaiM3OETuRxk7CzsR61AnsGUMeDgEgVkdOurtiQvBPU76F1tAMlXrZ1Az/v9ihPpD
RdaPqvguzSmrs27Fpza2iV5pN3gx4CIhRXSsHfBTWVK0L4xeQRSLH2TqZeuxNngYd9UXLHrWwprm
nznSuLHdWwkjaRrlL8IejZ2j57CZzXy4M6sJEyqh0xC/AYfPSUrmtSl54mg31mbIbaF0JgLsikIg
PzSWWbb1kqVltnQ04S+xXBFwOVG9FvGSyDaBAdT0kzynPW+RDPyEjbS0lqZpTnkK8miZ8a22+W59
rbZ3cZRAYOJnj8znpbT5i6XFW6InohIT2AxrQDK2294sz4JYnGRHrD77Q5BfVUoo3FFi4fNfWYdJ
hd13VbLc4721YtgQNNKCOjPLcsB61rZb5Ms4aHcmC3fihTMiVhtTbAGLDTxiNl57ykPCW9DKvqq2
WT9kur9u4+FmdKguW6d9rny0ntCAyq0giIYhuj730Ugn5adJShBlneB7YdjNynGbuwAMlcKhp2OM
EgyUze3iDf9mvqIhvrRqoxA+7aKAaV1iNwTCBFnAp9Wp0OmEjTQkbAruZMvHbo0fEqr/4mQONcNN
L/Q9RiX5yLTC4p4zC+2tD6xXVf/Z9uMb1jOEW2AUbsnLWNkqzjg+dWj/FfMtzjZ1e6OmKCiADHGv
qRCZUPdQuva+A2O2SfGJw3ZdhcpXrzTddaOVBK5FSX4C+XPW6eiSjmeC6QB7LVWNmQ7rHMS9zFhZ
124x9jGXeGIkKx7b+9jwhzvbV8E2WPqYAkqOE+T9RsELHh7yY62k6qZ0L3hcMDFUh5e213ZjpVIV
7svnugURsbt6qQeiWvadpzFRTEc+fXAKq/pragORGT/1Nrq4rPZZBPNUbNseqhHLgaYHgA49hTn7
rkQ3fg7II1FywqwJd1p1lfJW5u1XIyDXK/VPSQO30mzeOpeCfhFTgodd+VRTFCDvzcP3V9gUP4zn
1md5GOPesEag86pM6rXQGQ69Q3RBFsdXxSxwz7cGbrmxyBc5VJSV1rLmcyZP/KoQ76rRfa9blRmL
3e00xp7tZLrd5el3uBukV+J+Ct7Lylh3ygf+opi7Kowpv1jpNsQCF7LhKlHiXaYS6Fz6xkVWXnyX
V9zbhlwFfMmLofCgBwKCa9Kz1mHddfeFuzZgz67c3iRto3kdhvzMEzZmFmwszAL5XJkLeCDFZogn
wW7NuoPQNgjyY/EWI7JiqRA/6qrnL0NJ6TXMrYhXFE7SIG/OwkaZq/yg1t59U4Id6KuKtZN531bA
bGMvfjjO5M1isjQqK4h1Lf8VTR23gTdW52jaWFTfMpi0d3OTnUqijKg8FInNX1tNETR+v8ugP8LJ
1RlLCVZ3FQ8X/7IdVoVkHPYL7Sluopj7QL1V2EusNF13loGxc23bWpmjdwui0ETlRk07r7JuXfos
ZLIOHUS8KPtc7mVfPbVOMW712IjWbZne91DGwI5B54wylVt+PAQbu02Cj3APVgsSxxSOMRaVPjYV
VIfXRlk1923hPqSCL1SM6SIrtPK+9uqCDO+Ny0PfLfBkqYE3cB07l/5AkZ8yYx3237tGw0XcAZaP
G+3FsGEWFtW3QuLkgqKLqVC29krnnIGIrYrRrJZMWtc+0sEWiBXPnCloo3uPy2Hl221NfOFdUjb9
BuNvmIv+vTcGp8BmrcKybJPoRbjslIR6jNbdaeQPMMnp3xlyMY9y3ItmlFfZJJRh7OAlHcA/TZ5L
AQ7SpTL87MkPjn1Du48so13VIgs2SkoygtTcn44FRzOrX/q69RcmNshLZ1CXTjUwPhvjm9m7u9Ig
Jjv+6djcoGOW/pA92lrVqZn7KYQYiSE4dEbxXCaQKWpuLr16Qsdx8EoYPoEfrv2oxMWj0ReOZ/6Y
FCdMxHEnqTzdWPq6c9RhXqfgL+s2sPcelJ87hIrP2hQzHhQKaHvOF+CYb1WK2BIdUU7xddP7LqY2
cfrk2eDUukNGEV4gd3Y+nFsD9MAy/a/hBQYKo8rS78Z1o0Pdb8vT0CTpFlrGfmj9M3EhSF+oRSRa
D1XH4ZrBMNwyYb2XY38yzebMLBXb4vCQ+PTg7lQgBFWbxGy4u6fZGTjK2Y5Dk+lslVE5MXbSqvda
Tw561j8qw6idGrhAOjzgTR7tspIpbu0Z73piNAthVzclr0fqXAkPA743HWWmhPRUuuGhBkuj5vaq
m3V91AiLjUN32Ch17a2qMV96ZsjdEl1TnBmWAWN9Xm6xVdrDmeRRnqg6+v7iW2oTJ+b3BonTyntg
Na+JmXyvy3Dk7te3neT/YkaEF5K3vrHH6ltgUISM40lOH4OgGWQ86bkbLE0syqgwgNhafM1t2W4g
PjHC3sV1/Mz//8H5XhaltwqoF1CmpehfeepC6VhWWcF7X/UPle68F2l9c4fqERTCX+qxgk++Q3CW
h6OU9FkOmNrE3gFHVUgNtk0o2UQeuIsmGyVLfhXU2fGNA0Zp3zW/c5dSwBOb0CxRI89npZauiN3Z
t72N+cPdYAxbh1+QCPJtxsDt28oXo4l+Ym4mqDzLfpur0NqQv4flu3CqGzlTVKNFfpbmRvN5cjKm
467s7TKzxf1YfNcTF256v27cCEqdahbkMqA7Lab4GWWAYOdrb47+DqDprsPRO/VQ0lZCwxoB6nUk
VTi9XnjXW6O2iKPwVOQKqZVGdrRRqyVCZtt6sNQ1tDmL2UW3bIS91bo+wG2skESwyAedC+Owxs8/
Me9KFqUBik7SHUOE156sGeG3QxG/h7mcTKfqvSEU/m5SOU2bKg7TWxZhUwba0L1oY+gdqGws+4rs
cdeKtHXviKewKC9GQxAENtV8jGjVZXBdXarl6L2tk52wFJLA5ctoUAmuMpIjnnpX6N+Y/vUFiFUP
iNET7gRzaitrpVh3xbkeVe0gsnbTCSVYyYRJWVHtcqExb6UmHImI/14v1m44nqKMAcgPpVirRX0X
uAS3ByqxCzCONE+p1l6qIFduv6R9uS7biilAHVwUjUl/J/K3AEBPxoRReoESrZRBf7VreTbVepd5
6bCuNea7aZ3Y1IMMxEIpjix+d6kD43thHgKDUZOcQAc47KcHxyE3LWTurfdORsorxS9Tui8gKNue
GDg0LQeDRWkYMI3oA/2MYOUcduo56hrYHtq+CNJso1EesDP70uveROVhOlpIghQHuK5Fqd+qPnqC
Ycl0FB8qq24Ragj7XozGo2/EDyZjysZ1mm1Sjluv0O58nuSIRZdNDkBGNOU6jqlGktgZR+VCl72x
gkbJnhsw2SngxVQZVXO03FEebodW2zh1zayEYqNHZsGiUNKj2Zdvfty+JRVYRTwuNPmQyqbhR4Pk
z8+/6KH9FvXWe9Pm+PXrK0NNiy3m9+BlA8YKklW7HX6nJAtgX4iS4plyNvLxKbScl9jpd6pu7GXI
VFWp9SP2O8g9TDg6DQ9Eq3KbxfGnZiprqRY8MLCGaD1zY0mesGr3vRTYBibfTcMkhy3ZU9S92g6V
uLTOb6PvrcphNLdhrT175LBK6X0Nm4kRH4VHpYNIAdGOFIisP1oZuae5ToE7c59VXNwaPz9jeNTC
vGofZUstpg4Qw+aOfUI4RqCdXzxkCBkW3jgcReOtotEiRYkuICZHA58UYFZ3Y7nlg2Flr2VFVpmi
OnjtQ0hT2yfPpLxseMgKLPexqzUmbNaKIRcEGo8EaLjmc0JAJ3IT7MUso3wVarNSYKlKUkP7SD/b
mkNmKL6BMTX3pvB30yMPXOA2isRamKFAm47Ux5fWVRrVvVX27hKskWU3oXULRRqXtLGrtYDT07kw
H/v6oDegwQFwSqn8wMmBqEdqq4uuxEESXqru8K/twMvTVGNd6uwpwTM2RlrBc23cNlrzkqmUwHBF
mhTpWwVhd+XZTEqYKHaoVSYYED+pCNsJNRgoDjD79atv0tU2TWkeG8fBD6UgGTJhzMbQwskpaDb1
qSvM+qTlUXOiADEC63XKDvpIt6iUot9nlVk8xKaSPLCsnl7PDXmF/hGfIh6bto8XpB8G2rK01Gr7
6zAdlb5dE2soz3MTdABwCMv8+nmRuAtixnG3X1tjVTxQh5EP0MUeCxXzjrnJIN71Xnrq7qPD1Csl
wHTDpw1XnxeikI5Kv9OV/dwPsnV/7SXx9dNV5w3akl2IoBLYmk82t1V2VS9h2FnYuPzVlkbuUsPU
5zz3wLtrgO0SU9C2ku5s9u2vDWu7q2uK7u6PdpO5AVY6HYDWX/01aeNiYR7BSfX7z+aUaLX7AIbR
fNG5Pc0HoqdC68JaZFPo0r/EZHo+SR/iVF509d28a3t5MmXAjeuoj5snrwzSgy6pJYqga3hy1O6V
DIRlivymXgqnP3Uqg+986lB61TKArLefd+PUi7cIG8zVx4UDvzuSVUjRbHrbMsV1LtE+us5v5XrF
DdTFPM3v1EVENo6+G1CQoHvXyGzHclpZzrsRytNT5+nPmVT4HKp6NqRWPc7X0TiTUkYpj/OFLAGp
TwrP38xH69haDnB6UdWk+XXeWKksN0nJTwurrDBcNnaO10WXVcv5MIzm/MobRruSDGZG8alPFo0h
rCtArc/rJNXQsx4QW4oU+qaujehMiT3c5F2fXoDgJ+ZAUVyxqHNWeRC1DwmWmqsKV4XHoZT20kd9
88Tcq1wGnZ2+1FTf+N1Z3S0c8bNzUsv5InpLLFKlyb+ZZfFOqCxyyVLc3DbOfvSFQDYYG29ihMie
uvnPumdGkYGpgHDky1YtGDhG9eL3zGgW5ZFqFZTcDBca046hHxBNzHSnpfeYb0OwkHeAiINRj/It
LZ2rA8P/e9TFX10Rlq8qawJmb5X3VQe7XSRxOmyiIiAaxdPklTB5fDVThyFoClye24KkQFI5Kkx+
Wimv8wEt0BwGCb9Yz7vzgTKiOBQHqcJ0h0t99CuCfm1DMVvNu/V0gdzR3XXbuzjq/X4Psp5z6NPg
aFYn83A5lo66UQwNF+Kpz3x9D0xw20ur/fio8wFR+c1WVGBac5f5+r2iwvNvQ/D+XMJnQ5G+G9uE
uEgg0DNpQdmukVZMJGgRnviZKeta6eNHTAyiZalZ9bcsVe51q+gCMOLr6PrhT5lZrxC8vVtn6y4R
yDWy2c5Jqap48qCI3Dg4euduWLy2/P4zHVzcaL90fvvFyrFyCa016gH+QWMyXoVT2F97W8+XQdCN
D54W5RvPzrDbyar2Dna/uyW12T8Ta1qtDJmoLzAKYwyTwotUkwcx6vq9UWQYLRh2BzQBFtgkobzn
xgEoCvLkPmHptDXwWjgliZluG4lLSioAuLKkG06JZdRbQ8AqECbgf2Nq2UlrBn2Ls01w0jzd3vJD
cY5JghAgZ8DlV3YnIJ1sC6T9O8OKwyuzEaZ0mmP/CNI7fCXst5p1+KKqg+Fh7hpZo0JV5q+ufVv9
0dVA5vygkvG9bWuL0bdJHmFPxUeyz7adj7cpbsuUM+Y2Cp7bVhZduO6IC10VpQrq53fXTK9IVo79
ca1HY3edN8TLOksDO4nNvKtN/bQWJW5gFNa2YGgjuDumlo2rT7DXI9l/nBfGFJVd3S/vAMHfRtL8
MKqi0g/X/1IXHrY36JRYDbq7nBQVOJYdYmB0CVcDV+EVpJ1+Pbd1uetfmd3D0cdxE0yIfnOb0xmr
bsCead7rQj+7x6JsN+/NF0Kf5u1i0vOgM3ONeWOZlk9wM7+hzzb4nCVQrq3vm9/9wD9WOtZ257mp
8FyBpVu5y0si1Ps0rVeq3sGuoIBSb5TY5H9HHGS4Ro2IHlMZE2pZenV2eCxABJgaqU0my4/9SpYY
8FHH/eg572KcT6lp2nxeYj6QW0F9toHU8Zx2sYHpqrPmD+puLtwLJeVDcGP+fxoDy1Z3ikaJfz5x
7jhv5gPoUIGDp5PHsYA+nnj2PpgWoDIsjfuW+s85yCS0FlwDv1E1rAB5rPyiFxhVWCN6nLwBcDQc
8S703LtGAcIbT1JPn9szx3vE7kN99KbprpTIYpSwob/ID3mBK5Q1kDbtD0Ku5/YmZEXUNcUNFMfB
nKgnXjUGuswsIme1sFMOlcPdtJhf1gPJpaJvsTK3lMPcVMYJR+f9j5dz6+fx1kO4lmbKzz/a590/
2izd1faZTNadSw2V3KvhEOrDr42qVteo4W8dTfjiWehYX7QY8YFaJMU3QLs3yyzsV8URL7Wm1XvT
Nsytq8Xh2ssMXD/wgH8xcw34DIWH0F3G00DDl6lMoxuJl4QaM2DCylDWlTEcXFy2/CE2VrDCGf9E
fz9Imb0PBaaeTaV/CaxKhUGau6zYO+Wuu+10rcVWVAW6X6idEez8TLC0rpF2uXr2WnjaV/LJlQcM
s/OD0LEZjJwRQkLfbGRWpLdWBUQblFTbKEi4vtn+kgtk6+bWlkFxp8ky3agIxPZ5E2Qv7jDsKUaK
V60zclRPvn/IwjZ+8M3g5/x2o+7yH5R9fnbyrL33A1CGfjph+hwwKMG0YriBwg7MLXaS32MsSU/z
xhB9c5JmA73WcrE4UFilSwiSJ0OPzH4x90HLOb2Epo0Gzjz82v19ibl7VhS3LEvz3eelUwNasKm0
9bqRSAP6ftzj2+Ldz3siQYDmtNjez7txCYsFeuq+c6t7B0Cw3ldUQGCHqdEyl0p5G1pw1ViY8qsz
gltHfVq95ml2g+bR/SCi+dQwH32vWhtJlghIsM/HRe4iE1goLOSncrQXoG/JehgybmBOcvsMnXiN
Tnkyl8sdicOcrhWLiGjp7bz7eSBJlYwcZHiWLeXuc/SitMSIGxhSH107lN6mKqD4dr1d7UOjuZv3
5s3cxZr6zbtyUheZXUC9rHauUa8qe+Gi68pQqbNKbzFR0BFfraLp8NynVHx1mabUREvLog+P1R8s
6ZW7j1N0LV2WemCdPzrzf7rXSJawSsu5IhjiIr/f4+P8zs9K7izeo4JScOiLutssa3jYD0GSiQd/
WnJEaglX53ebWzX1KqEEBnUHSziUK/qlVF33KPW4PKJlubEmtp5UZFX4jdmXonKwlI3hkzvciMf5
oIWr/QoeSLFTC3iCdWsUW+HAd01rI3iO/NxZFy3mCHrco6NC3kl4TovUrc/spzGFZePlgfK+AV/z
30XLlNQoa+sp41prCLLJsbeMcFXEKQIimAKPVDPXPde6GJZhPY6lT+HU0VlhIrJjbY6pu2HW8WI+
6hggnUPt+EfgeQxGoyi9Lyq7vHdgrAGhl9F36WR3pYitl9IoHDQVAXYgYxbdCoUCwtTB+eeZYKkV
RXU3/A5f5ONMmxFrWQyVfgFbouLuyPSpS1EoYeAZXWPfxzdKq3MgktTZdoOtH2KeEdBhsgZEO86P
jG/1dshU597k+1k7SWJc85T4u0hVnKd+sizCj3chpeluq8Yfh0U2ZTA0zqCdgDpTCpe4bk1NAgb/
qZg2H/3q0szJtlB+nTEfqYeBhOTO9IkgRNwOxr2Gkdg82EYTPhY2nhURRm/reXfe0MF07OaBmf2k
AsJ46LPD3EYHzaQcSAWk2/teY5JM2wYHW6TlqQu7bJ1kaf2iR/GP+V+tGT8jqwvfYu5ViukDQRfT
OS5WRQdzOid1qCmUsVm9jMYEH3T+uyk+zhFeqi10N/t1jrThpSSpOCCp8g5aPXgHIE/wrU4HkJCx
CDYJz4aSNGwOifnQny+ZBBsrpYk2aS+zhpACEx0fqbqLir8el2dy1IcAE4aFpbpsxdTwuanTiABg
WK9PI0LaddOTuF5FvXHMhZ6sIytWbojkzx134ZsVtRez6owbugUBLF79R1c/a87z1NUM+0vhRb+6
/nFVc1TJWM9lQhnxVS+F8az6ZfEUtH/bidpXrbX1jyOa97cjf55TeEW3rUofEsooW5LFK7XnGYvi
H0BUNdfzy0TDECCaNoUX4zDpnlV8uw5lMq3X5pcCD1qFTNV/ts77OMOXd6NBydoblDthBQckI+Y2
BSq+A5VX7uZ2hO8UT+dGLetdfJGn3oB+nljMvRpba6zd3KGaW+eX80a6FliZ08SLAueMX/3nI4MW
fGu8MjwMjPOXgJ/GLu0pzGmZFBdfaOIyv2IW+lIDpt59tvd+oO1cA+B+PvWffWGb/upb4927wOOg
wXbYDU7zxsLok/soM9eOzPAuqRu03/PLzz7VANzxZ5/5sK1amLW0BMtE0AyDJwXz94MQtUp9enqp
KzC+5lfzpgp4dkFPChefba3uDvL0uZ/YY7KJM3zM5pOROOLU9Md1KFcC0lSVzXDlgpH97RpMnJyl
GHoVfk2BVgu7vtaLLhgZiEughuIi08FBI+4bK2/Qs78f2NUtBn6frYVhOCuQVmM1nzhvsFYWl2pX
Tj3nhqqDH2Yz5dii08hImrmNwI0nwhDkYt5FypRvKwOnpXlXN5GMKmg1j/NuZEcrHpD6U+Hp+iXJ
zKe5uYvwbq1NMuTiQQy3SgPqZQnh7OejiqWeSdIcrwRlm4+VGD8u7aVmc+jipsBPiZNAPIY1vkKs
R6ePpaW4CeaWYtx35CrddJ9kkv/8tOb0aZmGhRuQpP72+WnnSyZ82qzCoFmi0t/OTugZj4tNnQfw
oiez9A939MlP/XNXViFKNA8KzXx0PjD2KSP7vJ+q4muqpWI37w2ZPDBUIvFJtbUXM9dFFhhFF7zd
+lVFPXvdV84AlSnMlj5GBfc5UyGik3wL+KHEPmvu/XGiY4Rwp6U75XpEF0upogt8s4ClRXdNyL84
YiB/aJTevak6bz94Paojz7vINnmupmbhobMpE+D0ukncW18b8ZJCfHScj9Z2TCbGkLwEGuzp2iRi
p+8U91YiGtuIMu4381m63lGObOL43lNS72WMj/NbukqrHnF6BQGc3sqPY4DcUijbeXdIhq8jubN4
WFXFUxX46/ktvRpsTBtJvm7aVH8xUY0lkXuqUwPEQ1URFxNkdSIp2zl10gJ7iTXbhxdqPg5DamI3
9Ptwr8Bh+DxlHMeBQRSLfYtHq2GhOgnbxyBs2keCligdppBD/YBdLG8IkOmG188eWuM/d7GRnub+
pJ5UW6NFaDnvltMFJxR3utZ8Tldm1hJPEW/rGda2boby3Av09kwAoNqXCr9WFZPMxrCDt/DahG3+
RoZTBk8wmLIGTNS2Y+0i9O/iZ8uuvnuGIt4SX4f+Yssvhm7JdY0z4ZFqpH0qRk2SgeQ532JFruau
0gXn0zvVfRhTsuEGNeJJYpXdw1h47WJ+PxuRYtra8tUvoCoqsmcypiTWoUJUuc4j271BHDjNXetY
/9q6KhpE3db4UFR05r8h9zu5dFhH/fU3JKyhPv6GPGNONf8NJaqh50jI79B3240vE3OTqsm4gxyQ
rXSMPZ7n3bZMxEoPVf3ZrKtfR0cvMP62qya63AEaZRvUzuAkhhK/qOSkr9RBLe8hw3d7qSXVDttk
fESVKF05+OZ9GYb2BgXa/OlWhypVxvdaMkxgQh4jKOfs0fPL+4p6Zt5guNAZ4rXLZLjFLyvD/i7t
iiOVOSKjpld/7DaYPBMzbNZL1gH0lrIbUEcQA+3XmX2fasba75XoCGzkLlPqruu5Xbo6XCCEzuJo
WPk6rzsiI4KGMwwvIvjF692PC3R7wzFJ1dKmeD3HUY+mCRd02pNxAIsnL4ePg20ZauuybHEkmA7M
XeajXqvnBwAEXPRjACqcwDZpGVgnk/rmyZ42826YdvZhJFxy3pvb5x5aBn4E6OPgTC1ipO/TuV1O
xlFoZZuQ1JvlbMCO0vW5wOj/MQogTFYaPIvZCN0Zq2fbc5NH4PTwo71InWWj6dU33DZQm7dvuI3z
DIP+cg0K098FWAdt3TAVj0kHyFEravtmdOoSA+jmVcW1aYWNo3aPdSoJaE0abXqpVC+lqj0HZdJh
qUNQ1iC8mxWToRJrTnJsCtmRAWIMuPYPwYU1BmJsEVyRlXdHQ6/tqzVtTB3eopVfhziyJ0ex5gQF
84D+D65laSblXh+ZVnz2b6oq2qg1S7a5bT6tDWHhD1GTbefd+YAale/Y1lt3n90cmFROlWdnxJv2
NZV+dXZbZfnZAWcZpmbx8OPzMpXhyG09IuqbT5oPNE3Ur5I09JFccKG5TatFT9h1lO3n3Tb37Y2I
CtgQKtk4XmDdXJZ0h86DBDDvVsMQrnGqUXfzrpPkzzVw1wUxlf+IQn1T1Y11K4YAAZv3oPWxeQK6
wII/UH9Cw1K3cVmwpJnb5k0UieqI5grZMn3VMTc2/lgW+7oVX+ECIz33fH2lqW780A3Cupj694ba
AsIZ4ir22JgheZ0O5mWePKhmpK5U0KH13PZxwC++GoOuHeY9rBStiye+z93nlsjS1D2T1r9fJ05z
FVZEraxLp20RktbV1wAN1cc1WFxA15bjV8Qv7rL0QKZjoH9tGoAi/F4fP/d8/2NvHqt6XC4+j7X/
2Pt93jzI/e45nwfm1D3qHVj1NAD+7vnxftOxyXDn/3Ge1wewH4NuH3RDckLZmJysxH9osqHdYceS
nD7b51cfbbIHMOtgNtD9s1mUjPSLeb8a2x9pADGffIaTn1n5aX41byo54Kmipw0BYn8d8DU16v+2
bzrRLleD7C7uyKH8uMznFdpKGdZaPHn3TdefN/O1mBS0i3//63/+n//9o/9fwXt+ydMhyMW/UCte
cvy0qv/6t639+1/FR/P+7b/+7cBu9GzPdHVDVRGRWprN8R+vD5EI6K39D6HWoR/3hfdDjXXL/tb7
PXqFaenVrkpZq88WvO7nAQEar+fFGnUxrz/rdoJSHOrFV3+aMofTNDqbJtTIzJ48Sn93yTzXFnrb
8oCBXjt3mTduJt2lKOH7yoUSdR4TFUIC0k0QJ+Z9OVrGxyYbtXuTofUObJjvGrck8x5WfrFVtKBZ
fPabD4C5EaCZR1gmFxFFUUvspHC7kyWy/jS/Mn6/mnrgnCKYxsE7DVmanHxd29dRk1+LCCqtbw5/
2/OEurdCb9j899+85f35zTumYdum61mG6+iG6/7zm4+sAR5fEDlvJTGuJ1vP8vuuUdN70i2m16i3
K/CNqUWurYFkMmgbPdYh0+ZXc1x62AbKyj8pgJurzFQtDG/66upFTomFAm29b1vQSdU2RNX3137R
lD9kWjakz4QvErr+OQINf1H1lzSpm2cD0dRDApd7bnWbOj5pPhLDeTfVAFV6Q8E8fzrHQnuwDtKq
RLzfWC9wLdLl6Ij0MB8VefK36/fF366vGOq+a0qElr5G6qnv15h1VO2J6vN//0V7xn980bamcp87
pqsh+TLNf37RjStcJqyBeKci0uEXw/c3f8NB5vGlWlhZIOzDLW/+jj8Pdzm2qJUQdx/9wqpBKYyP
6F1ojuWRsg562IQbLrOHhtDMqbF1J/7w/NL3zemlo//qVVj2eyuZd8mg8PZ4Vhn/l70z240cybbs
rxTyndmcaQS6LtDuTp81K8YXQlIoOJPGefj6XqSi0pWqrOq6T/1ygQCDs1PuJM3snH3W9jrRTE9N
sxpr4uETBjFbNdPbQ5uZ4tHytdtle8Yoh4i5Lqnk9O3rCrzxuu7E9OTXyeNAjPmRd8CHE6bID+5V
10BouB5SuKWTNdx2jhOe215eLUtAAsfbX+u7W3yeIfB1MvdXnQH5EZmLsfHNyy4c2pj526G6Ylab
if7JvohReYSgQ0DYR8O96peP46BpGLx1xJJEM/8tgfLVcbyxtdRvKvT/PWIh+23RHqPrnBrWB0Ng
EhQVVoZhKkf/1VnnwysDFsJya/yvP73+6uV1+FLIsYqCsPmw+F+PRca//z0f88c+fz7iv66il6qo
EQn82712r8X1U/Zaf9zpT2fm039d3eapefrTgpc3UTPeta/VeP9at2nzj9f4vOd/uvFvr8tZHkf5
+vffnuBnEWbFnDV6aX77tWl+7WuqykPyRzsxf8CvrfNf8Pff/k/69PyUPf3zIa9PdfP336iw/F24
AnaPKyBMa8Kxfvtb//q2Sfxuop4yHE0wuGHKay0Hfxb+/TfD+l3F7s9xhWqYNq6yzm9/q6nUmTep
v+s6/FvXslG8q4ar/faPv/5XI/b2s/11o6b9uVGzTE4jMO7SdOR2uvpPr9ZYk7pZG6ayp/7L3eo4
n60xNgS80Rd7GWy1TOZ7EGAq5sWzBBLEwXrq/OTt7vrTzfW+bf3Ly3BcwyGOYahC1z+84SdImWM3
dXB6JED6MdXFiS7ys1NDsoQ1HJSxThWjVDwiCc66gca8CfXB+H+8/zR+jHdN/PJtuJpmGKZuuI5t
WvP78V0TL0wtrt3O8PdqZcqNDxFvBo/qB8VfG9jq4FP9NbH9Wztyv/LmAOJcNGupZZRj58QeaqOj
AIcBqffujvqLnodmmnPf4tL3mC/MMZCYWKrGm9lw1PlnfHdhyOatEg6Dv6d/T6pJbYudGZc3WhGK
M3bs7moYzGGzRE+rSSfazvthM8Q6VNSybonxdXbhWbZp73zM7DpZuGdtSKuz4+wSFPNniFbT3nKx
RSx08zz+MUmlg3LT6vG2HcXo5X1h0akJhxvyd+MxUsYvPqnQ0+Cj0zYipbgKRlRSdqG+KqWwj+ad
FdyXePCs3aHfjTNhRpl65YA7x0/XFwOVZlT2Iujw6qbek0+58rW09mzVCNcM25srNat/dANmjFMv
1/zZ+ZUaTw8CbcFWGV/8oKFINy62Q+M5JMi7vtkJJy02yYgNZHLQBOGGrls3dmZsS6W8duIfmFXC
COxDiBEpMRQwzSuDqCb53f6RMi3Yz21re7V7IuGyjnUG0qlq2lvNjduV5VCGIvpzESXxoQoJXXZg
cZNRmFvkYsA7DiIk7BxzWUn2cyxVHAYkjpdG6L428w+Sh0jfoi+ZZY+7oWmzzRR01JIAm04A0a/7
2jy6SH02USN2EH79XTlGr+QgghXRGQ8h908nn27xK7ot4VjHpq+vhq68ix/ytHym7LmiwcOUIS7Q
wPI6uUFctoL13bMXpQGBNa4tg5IvB6kr4NgdpABEyC15JgWUklFBfvervZMnlMu41oNGp2yna/EB
X6J49qbsV5JqdSvrPwkdNBXuDa2nDMRs5FA+07PAC+FWm5zvgTMpW2lRCayE/heUpykwINjXdGTu
mqG5dpL0VTNHc9VkJAuqbHLWxHgpAe67cJM73zRJzAt8FfWE0U2sPgedNLBqoSIPIWiYJTwAgwqK
qn8dqDe1iDJRROaCMCO1uYpliiRWtNRV58NVO2oopYPWuDWzHNBKBWREjEi5KvBjBMpfxkAjQEfe
bl2M/c/U1nHyRbizSluMjQH9+RtKCbHaBsmxxQTW2cSmtK5yvyLV2PubqKRsQ2roXdzUgCZtWJvQ
NvHAsphQbDcTyedZ7EbeT7ImtDZljG/fskGxyucxSicPZmrDtxne2EFtbZER4BI7r+oCxkmrZXmZ
NG3+CbUU5SB/7LLMJfPOyxGXDcu6y+IyV1nDtIsVa79Akhl6RBMWruYXynLsN8D3Ardeti7Qb3NM
v0Ct1Sb0apC/+8gsAGfMJPBlR42KG2qoHfuNv7zsQ91cOKGGZHduGQTYfKXVGsIGIov5wLeVb9Nl
r8hNiEX3qLqXxQ/I7cluhQGSYD703ZWMqhru/VHzmlqldL7UsEeZP/JybQKFJEXLyyUsa8fl4pfT
U/vLhS2z5XK5vELg9FE/Ydop+JLYfW1RziM65vZUAu25T6gR08n47AKrYbAHx60JA7GF1HQL6WHX
9yrkLWhm1VChxB26x8isf5Dt65CmfLZt/ZxnNvjqvLvDB/CzabQILvsj+EzYshbcMl9i68sQLdsb
E5bFPBfqQeHFDp0mEIQiq72vBvemYuueFQHq7Jz4nhLNVWwbN36iuvuxbO70QFBVjWiGamLPaUNj
ZdeVuQlnGJEVSIpHBA5u+eif8/w7gY2rQQrK4WIqVXh/U4bnytemczDrsqt9blAG5OsVJU1WDMZJ
xTgsV6Nd0clrZfDD4xSmB7Mbp0fdKHa+Ur+QY8CujahXlffDmrF9wuu5vMsJPGMTButXhmaLRo2a
dOoTrY3qjMoqGmWwGSdCq4ww/SaKeR2oNUWs2MEhEgFINQCwikbhOVGm8/qdbqg4ei15fr+V7Y0d
tsUmUoxp2/xInMA+k+CW6GzymNjv0HptMzdaVPG3tonxqKCyt24R8lCKqzbbDMYuMYQIsl4xfBpt
jeYs16ttRweP2r9TPSCBdqZgT77Z3+hUf2yj9kfVZ6/mND13avXJUqr8Xumccq8r7t5NaOoCElE3
cG7hdAT1bBQVFyfzJ/09d+UDNy1ARKxwjE0RhHRP9UBCxKlabW04UeFRT0bpfqWfwoQog6sekWHy
AgAI0DVBseooFFIm+BUZxb4rzHQ7KBAbPPCESim1riGqlzL8GRXdMSu1k1WVPzQh+y20ck+WN1Tq
fY0os9voDtQlp2yPgEM8iI0GBMunvIv0kyYsKjLSctgjuHjQWgpUOhOFsxZRVKXZz3pWvuJZr1Nv
WJYesXMqp3B12RTypNnDVSrMaQ1e4npSCFpMFlVHugIUi6jEGhrZylW5A/TS2NaOcdBiaz9a+jlJ
R4i2xV6FHbThxr6x9XDcqgH9TdMO5F4vtpoOF7TtBi8YQxCMDfYrBb2ZQze8TrgRrBI/mLaoMreU
9n6PCnWCkJSOqyC8S6PshUf80BHOjBIn8xxpQTfKNuBHPvlNHtObqx5tSlC6e4HRtxgoHvfJNCuV
/lR1cm+EiLsUSeYnEuFXI5JrWxWQRPIJAbe8iSdoA2UHKFingRr8deISvOmwGDpHVXCrhujerOm+
s437MUOf5hti7Qgsc4gqbZUucNa6fUvP75BgjIgVQrFXohCz8WC4rzQyE/ZcDaRMxk+C3txbJGwK
ijZzJ3O9TsKPydTvQ0mlYejKFzMH7gewpFktQu4yohVLoge071gHdMgg0C07V7Yhb4YYigjNT0it
tesRLlJWwwGIy1HPxK1wytvaBhQ3KFj9jMm3we+vVNP5XCW8mtyM+1A54n4Hpawfb4co4IsexZ1f
1Z6ldY/odwNuD8p1qQeAqqGAG/Wp4PDDkOKFAHWoA+Asxg6M3Ka+l073BTiVtRZQeWIDIEcXphRT
ltsmhwoL+/hsQ1FwqFaxuwgo2ni2mwEOo6Ke85TCtKlrT9V0r0+h7gkdBXXgy+/SAAuLzvhzTCkP
ahjj0ZlOIpoJT354pVJFP8b2qxjUp3FYJ4r/SQntY2LiHEmXNsQPBQ/LCoT8eDZd8SPvsy+FNGD8
RXv3NOJiSvraAcAEL+XaAaGtrkif4/9d2oYX5SOjqXnLsu5ts5ba9KVsksuFfCxpZFAA6F+XvXyZ
VZ5ssXoeaf6vqTptd7rKbdPoBJwDnxJIfOny6wmG+1kfcOAKs/GaAlKv0ZXMS/E6gV3lzhQfUOlR
JXkadaq7ndIF9EUqAHRmtfaF+tPZd0U5ng0gfl4Y5Sh+4Ayi+boyGp3kp0ZPr4AbvnWIRkYy1df2
RJPmUwtwpSmPkePwF85XYqrN5OHQnPFWdfj6OjXxXBB7mN2REWgtCA3Rz6CZ8pvBKJhA6sQKoXvC
q7gDDuHi0Fjg3ZWIwZ9VTjDZ+b0n/i/IRTc6XmSu1F91tyckpwzfFWlsUkA0DJH8c9wM4pCR5K0j
EAN5TgmIBZ5Wn9prkSWRBzjpp6LYNwmI2+PUBDe9bhg0eo1xrYFjcPw0vXpWKWHgkOKgFvZBL7r2
2FvVlQluB1inemelunogqZOd5ZhtQqHUHOuA4pl/RJlleKqQIgGiBstrrLXREyUcT2l1h7FyPIx3
ipVCyWlrlu6hKSWcNajD1yg4+txPruG0l3ttLJ+jIjgaJrxLN+6ToztM936L2Sk11uSrnZKwWvIz
tLlGF/x/3fExGXdWMlmEN63kCjv3uQtufSlz3vvIevaaXm7wJvwmLH4VgOGSsR81S3oF9DdR97RL
4zEU2Mwlmo82uKrW+Nv5hKpKi7afqjsNQ4msLsqTO4aHvBH9dTpPXL1/Rd1pbjOVG93G+9Uds5W1
p2aKwVBDz8V0knGtEqIEKRU9u8HQ72FDJWenKjZZqqLQ1Sf8PoZby31GD8Ft0R+XSTfPKQVSN7Lb
zNatNmnrZZMRtIJGihFdWB4lcIbjMheHdpGuLsvLSnNx1VhmAcWznYH8r/3/cmVtupvEAMmat0W/
bkK+bXu25FjmIsSR/3px2QVyxK+dL8cuh10WP5xKmNC3BgzL6ZPxQcsJeH9b+F4c/NkXSFksgRaH
oD8m/3KdyGflxF8dV1LBE9lFQnRykm97LLs5pGupo/3j1FmZ1cdl8e1cl4+KFgeZZZMZnjK/Mw8l
wFjVoXxlPvzd9sCceX3L2mTx5llml8lyvraF0ixGHaRf1ZBxnT8zKRHxe8ts2tWHNNA/4VxFr8CP
b3BKSOl4GpDeLIqfi0C7gVfvrppkBBnIEO8QBxTK5QnOEmhQ/U1JlBAZKfmVmILqAYRnNXFXtySX
QMAjuDYL2Lutg5iEUpdtSf32FcriaquENYrLebELtPQqUoBAK6E14ADdm2etNj7HqmXuJpxZVqnl
67AhgShtQNzso7zSDkII4+yQTp7U6gGzqj40432L0vsch1F6lmE1+1DShmmhvZ76ujuISr2JHZdw
9mSN1Xnk8jCo0MPtCI6zmYozdk+fGIhP5y5XpvMyJyqdTkLh0tLOG7R5khtQW+k8oLKOfu0WTNp0
NuyRyjRNg0ZrUILOlUzWtyiz86sYDPNqGhkT1DgXrqThbwisa57aUMNt2PqxS/3g3MwTjdhFHQfW
IS5LbRVC69zApVSUK52RyjEA2nrSKcKlYeM74oQM52lepmI48zalsjbIHkvdcngvs0cVKP05UXo4
S7jqIE7CKkqBX8cwPSXCMESfHb2SMPYpZkVGS023mb+ELmAEv8W91q3LvQgRrU+qdUKLvvdLBnhT
CoW1cONsZw/Rk49wftvE0dfKtaMddibqWU0FxuLz3DIx+pGaC0ud1npK9D4G7ErsRzH4CbopAaC7
7CVHN0d5lMGqJx11KrPcPlmGBvpOOJtRc15chvNnqBKUJUH1Vealdr5TGF8QpzTtjpbqH+tCh9AK
gt666+8lIodVPGXmebmxljnR9cE2toCDIlsY6Tg2pB1ae29lk3F2+8bYJXH8ZXJh4Wzwz0gs7ezM
m5btdi+Ns0BhFaZ0+nT+lKjHCk4tpgPlY0c5FvCTVcDvjgXzZ+AhOetqppyXuTRA3YepCdTbTFJZ
f3YaOLNRayHzMSwl99K0/AJj8ljZIDIwnUdulnTJ2dbT5Gw4DSmGnWsO2nZZi+642thGRoSnEPHZ
+WPPZfdl4ohTbLePBDqTbTsmzdHoMndjjrTEiPXVczhLXcT8HTbzTb9MtDYqsC/RJG2rZCBoxacp
7H9NlCjooDfNy2+zYCnGedQOG1aZPi8b2vmQIm7bP+24bFrOtmxfFilRoL4nMbS3j7lsuHzqsu6y
6DalsUFGjnz4zxe27CeNOjuO7RcjFk1BuVeUvLt0Ch4ZApjudtn17foun3i5vHK58rQjcuaTC1gv
W3puLkje6u6y3zL34fI+LC67fLiMy1fQNdELONerCs+xXWCmKu0uAA5LJg8J/gmiD8mYVlh3mGRR
bgsCzntDGl8xM8SNttLzdUDkB9mYGa3xTLOuXPBHPdbT1z72aYY6vKiVItcTOt8Vyv52k1updixS
XT8TfESrC2SXXn04NhO2Z19qR92lxCw8vUpedPq5nrBdl5cUI12TqjNsDTDUCojHStVQ57Elbm/5
LipShyJUzM/7fpiOZqSDZ2okd7Cu7cyW9Hs+qgiT0q8h45od0Q2GowZWoizqBy4CvlNNd9ByY7FV
NMSOY3A1+fn3TB3Fly58kk24ldWgAYtdZVVX7ZWqu8vh/K0aEuK4VxHmnkRXeUmefAsVmmU87ahe
Lgkk9a3xAtngJWlT8zBHOmCSAdhthhjpY/et9sVtZqn2VjGR+sHIibUvjNOsUzqmHl6elsf7HLBw
oRFSFWDuSgH9tQ3dB99S9XURj7yJMkECYIAxDXeHfj+QHNxaJr9m6OSaz1RvUFiu9oecR/BeLxKL
CDoy0AZt085V4RBI6uWGilU5sjGiwcNaM1EmTy3la3qtPvdl/b1RLW0LwWwDuMygdPfrFFvBQ1Yn
O+hd9pab5KrvseYrzPi2Qwy3darhhiqQ624koMOjbB7T/TSYCUMwUHWNXd2pbuNVCXYxbafkewpH
+5M1YS4S3YBXqncUDxwL17TPgxinDWhrqnThBF4332PfFue+G+Vj40bHhvDloehiExMNv14T/LK2
IUVDa00W9o3ZMlwqMjNfmfW07Tpp3WtxgM4U/7GusK96pdeufLzTYpkZR6hP+FH5oTiVUf+qQ7zY
MSENPabjfmj61iN2loAtmqadn+kKVrYAYcHZKAc6JOAwMNdLGBJ7aqY26xig9zY0O/Ch46TcyTG8
bqneO9h5RpSjtWckrtT3xRj/xLA7uVHNAjMN7igibaBro35H3rrdugogb6T3ltem/TOjPoqe7MlL
hKUf4FccEs1u/ifp+58lfUG4vEvR/XPSt4owGPhz0nc55FfSV1Pd31WTXJ0F5ovE6qyj+JX01TQS
wpqJtJ+cq3Ahj1+Svg5JX6HaQgW/CoD8fdJX+93QhVBdB98ty9XEfyvnaxsf8pyqy8DP0MBl6ND9
IDZ+kDJlpUPNcGL3Z2H8j1fp/w+v0jo/YlHVZ7k8WqOPbYndyeNlMU1DaD25EsbHEjOCommO+ZRY
6nqZpXKfZNAyu0wUjCCOYihNhnV5q66nAglTMedJLhNeDiRBAgQK8M1nl1jg+fRxM+lsWlJzx1Bi
bO90sVTxS6V8jjSBreX7ZfWyw2WvvtI/Wz3GqhMpxu1YlvcoxOGB54zpljntjzl8xSFPftiMwM/H
QdSIs60yaI++wLE1aSStxrLjsqx3yyD1suly9nfnBEIwH9WUJej7jHL8+Touny7fNv+xcjnH2yct
s5c9lwMzuSPKkx8TJZlHQkJ7m1PMRj8aVpoZ62V22bxMyin9jvSD8sX5iMsk+2PRKpVxnxfx2x6X
9Zd9rRqH1wI6gqLhNpoLvvk6qJi+zS+rLxMAlMXxbfuy8i+X351qmY0gFG4BLzxeDlnm3s7z8RTv
PvefZmP3h5H1xeHjJ7w7U2qP+Ht0MBvfHf1u+7+5+HcHvJu9XPS7Q/9y+7Lnx0v7uGdkx/jopMbW
wft1rQusii+39zL3L9e9PRcfN0epke8/rFQKHqbl0RmdtJ0QpfOEXSayLirVU6bZLMOsBkbA2C9f
jrns+OG0ywZ7ugsjaWFaxa1AzKQ4LnNazqvksvhhHT7xZI/s+ZB/ml12XTYtc8tkOdFyysuitfja
LsvZcrpl1uobzvzvP33ZcZksH2OZOCi0Pa6k8/XoWE90X5fZDmit6sX1pO3U3tkZhAuPtiXkcZxc
uvxxm2JHPK9cJiLF2HH9tmnZa1nbRL2FIeoE5q4u435jNkqMr9l81KTi8PSwzGKfmBU3706j24G6
GqSWUIUWEDV8O5cCJDU+VbBltgmqu82YaleuUkFrtodnLEq++ZMkxULZaR7CXRmq9jlJcVmqmmHA
4ObHSHFBRu7Wy5QayZ7MgTqL6ESyF17tgCktKb82O2Kz+GJMHWDoZqDjm4Ce9ysi8++u8u3PGE2S
T2OE7LCdU9x0J5nM7/ll8V+uq5d8+B+T5Yjl2Lcj5hN8WHSJKyEa+vOp/4PTGMJqd9QY7ZczQ9qj
zVlO/Ta7rF1OI5a8+7+/ErhiR5wGit37qwGrBIZqvJdLS6bOXtBuNmTHZa6ZL/iy7uM+l82XfS7r
KJUkoHRZ/qvT6l1F+7kcfTnFf+9jltNePuVymmWdGyffgJfkR4pGq+MwN1363Jouc8u6ZZEW/BYe
wri9rO/CuqctnA97m102xUu7uhzz4YzLYra0kMvmtz2Xg6b5Y5e5t+2X5bdzhqayGRUr3Uw45QHM
Va4thiOUO3wPByU7hVOGrzguM4DIES61/bCrwWuAjdVc4pLgbUWiQukyqBIzbeotQ/mcdLggidEl
gNBIkFchlqIIb90dpVLn2nWLfddokA7Vbp0k4rthBijSomNSf7cVcdASmUGdKBkJ+3qIpcn9mBvk
IlXcDJW6fIknEDUdPQwvMq6FHRBzKP1dLQcBWpc68zQqH1VHgRlY1F/TCA5exsB31FrXKybrOqDa
DSnYtKbCpXbnyruIeIQFDdJKQkILaApSdbbmzLuVDf22LsOXxMdwd+ztvVHDmbX8HnOPZJvJoYY+
lfbb3DFxny1vKSb7iduHv2LEoSLisM8MEXA6713A2EnyNKYCj2oyvtilDMVG2M4x1dUvmZEM11kk
z+pYo3ED8DnazkNHjcTBKrcuUJp1WZQukjFl8MxmRDbQR/c27NyNHeAJ+NTlBQmttgj5JVWG9EUU
A2GciOlETwShDU/rv6n1QxvI29K0cPvaF5maedKZ33NWuJsqKLVyxA0giVQQ5gI3yNbHHtGZIAXf
EYdbahmOul7pa6Mp0PyI4jtQs34lgF3xWvQNfCeNO934QXWkccwwU8YzjxBOEo73WWOf86j8Zln+
sGmJ+bTjXZAFx1iXp1gOP0FQ5UelrEDHQ8nkt5DNVmtqZFvhOK38PIwOzcjWZMSyZEyOfcNLtcT6
e4vX9DprXVwmUJCvSY2+xKgoV3qti/NoZBvXLoON5RbRAUU6pnpks2Hky4jxeGlWYgN/a6ch9DED
y/EMfBVh3hNLlpio8mfZU38YevEtD/X4pmvldNd+FQ9gX7udE1ETY9XKq4JeqYTEkYbq58KlYhi0
xSrFeQFHUOPWwFW8wAvOkg4ehtLFPQ3ct4ZTRCdDAEN5la9JxWGfQAAmzNP6UMZkySOwsZtSVM4m
xKVIiSKcsPzA662s3GNH9i1I2p8QmQegXvg8YNDSQf/Eaq22biztFAJ6S1z/WhqNfRKBj5VYGq0H
+UOxA3/buyk0IOrjy0Jt102rHd1a/sxL89ZqfW2L0GSHd02Fs5k5RXLnJrdljOrSQrK2tuvZLZgQ
9drIpLvJ/AizhoImGjo4cq3ZgkUEHQ/PpN1L0iMQlOBTmn7UruL+WzMNdzZBIq+OJppKHUndfMQo
w3ATqiNuNPVt7geSRGe6j7QJMrKzzXg+6iQjX21Ca4fn3tLbX8k6FScgbv3GF9kqUSkEcnXzWBaj
dtJjChD5ewLPDLSXwZrtB3ozxYBzlLdDblOEgGt6lboAu4WxHoa0vQNPSX1PlHW09jDjLC3KbpHw
4dSAYeU6G8Wnqe9owysVDUTrN1vHCLRdiaeY3lI0VcbNQ2WEYj9Nx2yKCFuNlcQPsbAYkNGFLjGK
u1LFERqatRuM9HboGf51iTl6RWF9IryYb6tp3Hc93ouDOa2wJNLmYF7tSdFsp7h7MlHqU1ONySwa
jgnrx6rA/WuVNdgKWYq/a61g2OLQgAiplZ+UFns5SsbMs1/OtNnxu0FnxKasg/epTNeKwPDDrjhB
1FWWFxC4r81yq4kT6GMceyqgm+CJRotXgoWDEKXe6ZcCNhCMMsRIXBkI2vqq7F3g611TIuRErzcB
Zlip2vC1abpsbWHOK/lxV3oXviIzf82L8Crqpr0dDw9+jhjFh6MmGuAfSulspUa2oqFYd4U/3mMB
5gAgd1HhCoEdZGMYD52hmZspcg9gCcl0KMN428dIZFAq7zrUm7ixpMm2yXDdlsXsOOLIbePr7bbI
wNqTUCzL4do37K+o1LS1OduGZi4u78X0bTPm+j0+eJ95+mKi2uSpehe745SlBmxk0ZuMR5OI2PgU
nGK9RHFa6/gTY341ZOByeExBBTxpBTIL/Fsovi1J3hN4ehh8N9k4XSjWY4NcKW6cFVSxcxJoj9SK
00Vxu7NqfXdTP99JPdy7Dd5BmY8bkVZlD4YPaYuYLl7KeVISQwQU6DbWA8CarhP6CaUclpCnngeM
J40EYRyNK+E6a4rx2lWd4TowdjpSZyG8wL7rJnTLkeSZ7H0SpXmJGn6wbql0ui4HPEZKh3uvT1qI
7nVySJovmH9AeEPt5vO6a5rkOwMExBHInN3GdbeFjxrdsqlvNxMkZQ3MKI+e9KFSYyzGxvo2EZE3
xmaMYTS8f0AAJCxH8wSnGFNNcP1t4Khrqpr7tRnFV8aEU3XjUtCPgVfrmLCM/c+TPRZrc3A/4106
ka+Fn5K26boZ/aeqtU6dDtS/T8hW4Wf+mlUwI7GGiqBEB8SfGQmsAqk/5MNcLw2i3kudk24DvTVL
nwQ0vrLbJoR3FmsRRXm2/q0UiPbcKsM0TLCqAhS7Hx1FMoQvvg1Dkh2mjh5Ra0dbxbI/Dd24xTfl
E7IxBNCYMKEsdkg9pD3SrelcCmB3iVU/5q2JAYaBxxxlf9c4zfTEny1gN1rkr2sB+mDqA8/IcR+4
Vxsdb2BYEqCmm2PBs+Ekfk+ijZBw0z11bQSzhwIB7KpujdnejAGexQ2tHkuEioTf9SMFWiMJQDPZ
kQT57Gdxepxi5Ro3rGcTs7tQm4KjKiACU7WyMnW1AoNoXxeVku7MCEyXPZ79+ZuWWndd5A6DJcmb
D+MPDTwVfuGVWBki+iG1CFNak44CjlgQqgh2I1XH6gN1GE57ndy1cf4oCBC1vI+PduBuw1rrr7AB
QOJo6a1noqBp8dPxgCpiT6sWDzU9hxLQyaZpmlvXKKtV0BnrtNHljWXrn1G9nMCBDTZEe9vABNOJ
Zb0BAAS17qFNtDM78bMZd4MFiWvKgnOkd8+SKL+pkgrKVRQt1OocK6zIz5oe3ptD2nGPNts+Dn/M
5j+IdkZ9+Jn2Cg5jjoIBVqAd6ln7apiJs4rNrJ2NBikx+2lg0okWKy0gK5ufhBsCjFTDa78TCoko
RVuVVHis8jx2yWPABI2S3D+UdKHVqjhLOcFrUk0I6d06dQTOZYpxaENEDi0SGz5xPbUY4UUUUWzM
krLB0hm2eAYae95xXqa5sFXyGHlj99JSyWMm4KgjwRcXUu0eI8+m59OeytC2j35pn0q5z9MxOriG
uglqhIm9dmrcKac/P9PoBvxoE2XtIojbMXzAKuA7YGXjptbmV2eaJ2Tmh03Wdi+5SmYaKDTfOCqj
QDwyYpMM64Acy91I1pyBS3Y/mLnYKFjkBIZ6r/eUYBpq/mC17Q+qHRFaShXv9/BrGiODEEOonyFj
e7getnuQcLiSDryawzg8UVl1nXTHkdLuFSU9X0FWuytehjb2j/JMO0h3yxZ83ZTft7Nza0RHQZpU
D1KOYu4Ahq/xdEF4ACcaes33rhm/K1a3DQyqFzWjuM9cEe3wj/HJZAb7Np1GGJezsNWfnBUgo8lT
O/0mtqtb8uzwLKF2tYkTX8m4u7aiH5XQr6tet78YOUzk6ChRdXpDEmC2Fb+OuFivmw7XTXLloSes
iXuUTLcCVWwrUnNFF01ZYTwfrsNCazdlr/Hw4eWr4IE3DHea3mOQ5OvXiuQcRVOhFfUpPowV28B7
3fcaLSXS0Md4PKvJKWraYAfMwuuD8cqvQnWbB+kXnDqDXV5NCf4T1jWSD/mpQbusw+Xk8aJ3AKBp
k/aEO4ZmQloaPrVj9KgGhb3J/f6nDtnccTvtoI3dTzv4hHCYhHA9/uyzwfhshdjzJIqcO5aD4UFy
hbRS1O2VvYk13d0HoI+UOjjLhnpZt1WDnVCuMrd/dsc6wYC532JXgjBumO2zo3INieMQEBXeA1d5
skC7rvpmsladerBDf9o5LpbWAvPwFHspNXrp9KQCVwEXKXcjZK1k4sK0+VFhuLwtkeMKMKERqcuN
RtnlWjruiw1OhCw9QmD3ynLqnVnZtJhU+dY+KN4q+Vzo/r7XxCez7jBtZpC8MpzxsfJLftX2kxbg
/Kz5qGQdNbnu1PrMWzpalw2huyr2Ur34TIH3U1j0Z/RvqxF75fUIFksm0XRdKGm9ShAP7TvqC3cV
eMdI0e6qWfisxpZ/Kykcui39k4nvDhjLeVU/dIdqSJOrt3WaEyAbKvrscDkq0P2QlD6kIjmfadnQ
TcZTMznglptuY4TTQ10+1KnZ3/Zav2scLEsXW8p+SrpVb8cxFxJ8UiQeSyufXmxcto7Xdc2AUcLJ
MnmqCBFcd9rwf9k7j+XGsWxdv8p9AXTAmykMvZVEuQlCmSnBe4+nPx9Y1V1ZWXW74szPhCFRFB2A
vdf612+Ca7vcTCmmtaQy51mxN4IBOv1yAxw5O/E0U4kWxu/3YbtQMXbGN1f8z33djK29zFB/XZkC
ppCaf86Wm46TsYSmzEUhs+RjvjhmeEHNyw3QbLkxJ0hZ91+bNlQucW1E54Fp7f2uP+5vdPWFdHJl
d7/LFCr5kpbjTNpeUxBu8++nVAizxxCJTN/7Q376g2KbpFz+9sL3u6H1QKCfinx7f+H7fX5ISojV
Ki7Naene77r/McJpag9F8/G3/8zK6GQYgjsEYXwFKywgVV5wSI2uQzV+jVHlbwdJOYpTnB7GUVMv
9xtCpToHu21t9cd96dTna78hLiVBMynYpK0i1cakMdES7RItN/cHd7gBzoWfLJaajZMT0cRBTckx
nrXShMS1/F4Xc7WqIX045f33sNRkKqPxQrDhebZYQ3q8/rl2OvViWYlw1qJ9sPyi0N78dkNr9UYm
wLyb1JRnTIO5QRSnsDn853GEImKKNkNPuz+RATF3D5H2kpEOeCqLyf3tjELVBiMqbG0rzZozjjrB
FQea4CrD2EZ5Pu7vD7vf6FWx5IPn5eb+6/2xkomqVKsGop6X/7rfJ08ybkU4XaTdiBJcDCz4bYp1
gTc67xSle8f20Lrc75eNrD/rA0ELsUnk3v1hfjdtS0PGBW75T7pAnEklBdiG86/AG3QjBJZ+Qd9q
XMo8rDwpNLGUGmfjcv+D1MbNViQgDJkRj7v/IUhElaCtikDbBI9aImLwQSa6jhyoicqt1w5/PDas
FheMpDHWqVyhYpwQFZKUFC5+M6aLR0jiKYafB46Bc/qKqOnOaaoqunbLDcZILcaS6ArCcRR/M874
P+n4P0jHFag3TPf//9rx5886K/I/yc1//5/feQSGhEJcQfiriJJMipaC7Pd3HoGh/It4E0NEpSzp
okSJ+h8egYp4XOJuRCqGqEgyw//fteOq/C9Dtpj7o08yJWirxv+GR/CLJlm2NE2yLIM3qOIVpYqQ
HH7WJJtgUnPESrwJdOu72S3BJNeZVCI7DqAJ//TF/I0EWlme7GcBtKlLCp8UjYUCaQKN+J9fzO9g
EylF4G+mWkrQqVPLG/2o0DUT8lYRXiL+aBqRMsurwIWs3HythHGbZiJCiD57J+QTwlmBQdCAufbQ
Dm4yTgE9KHk4Zh7diHB+Kslqd3SdS5ZIVJesi8HtaiRnakIMMazJhTJ6KAJzMzREaAlkg3q9UF/+
+wc1UPb/5YNqCIdEiyNlcHj//EFDPU1HJTHR8QUqXCOi5uAQJm4XIaFi3pVIKbhUJH9XxfQrjZRN
uaSvRjlELiIFvAgcNCAZORSzr0zNDmnaD66Z+ABxgDYYlTCG0qPKk5lxyUWDE31Gtm0XModb37lp
sqlse50MnjlAv1e0ytEIWBHjEgUJoHBXKDtBFgkNMOLnaBG6pnOIBTDSqMEpQ0V0WNhR2S7qYAN/
EzzkG7vtiWIcDCQD7Ao4Cgft61QRRIofxiY0pVtOYhQR8DDPCN7dxCaxO5aCi95gRF9SzAC9HC69
zgEIGyVxZVua5k9WxUsiBl+E1bCXo20qOzI3qXzIXWhMd1KTt6IqAtQMtL8ELjiZng7uPxyr5aT7
9aQ0VI6TRloxV+gvJ6WItkDJ2tna4G0K+lL5T7GSvFswPvucZTSnd7PrvOvIN0HliKcJpI16QJ2j
bRoBtMfvwJLTcBMkixYsCcXNwqPEv1l25QgKb0hgpVaZr2OjEw+sYpAi0hzGYcyAUA/WxKqNdp22
SBmnq/TSi6nmykH0hWoVA66I0MPKQHwXAxgiTBO8ehgsb1atb2mojjulrl4xjjuohL/DHdZiF86Z
TejLPpPL527ILxmDGqCRhTDSHyIpeW80rFSbqVlpu6IftpOsu5hXn2JfOHdwlzW6GRo7RWyQ3INW
2zxgJNsq+lJzEtpC07qK0kA2OZpspFXx2bIwK1PTp7FJvqijdxwoeivOmH84Tn9zmExDhzZlwqzS
ZfHPl1SDyLabjMHaoDgd3FqcUzBnbVoRnIvI6LFVk9f//oLS313E0LUUTTU1k8SnX04MrZcaAiN5
RWUklE7XL7MZZWTn8tH0vHshX/2kCMkiJOxek4kzOCo4wkaBk3CXE7odBV8NNstVsOm7t//+3v7u
nLVEw+RsUVliFPaNn1dtGecpDAVSpAY4eDakfxkhb42djGBgzcDdoYDCns/ZPxyDv3nZhRCngBsq
WGipvxwDC/caE3zEBIhIv0bNfKKbF22ziL+aqvO9YEzWCQmh//2zYtby10Ovydxt6Ms29Zc9Kg5o
KOm0zY3YSviCB+cABSpyhvTgL7NEo5SgYPRJ66g3vzGekhitdzXKvVMY4pckWXs8m4j/ZVvissuO
kEf2Vcwi4wMKrSOeJpWsNf6YaC3iCVWgaKROiTDBTfXsokKkcsBPXvJauOYqsu+er3oygtRNsOPA
KBWl9xjqNmPQVUyYEufmRUf85Bo68XVJmm3xS2nsQNnnlMF28R5QotpGjhWmAtMXmoPPTAY1om7W
31vxlpQJ441uOFt+xWTMH6EgV8Z7S6GaaLyzITESN6ka6lYrsQiMU79GAFHJlxPiltreKcFRzAQ4
CXBAh50yLQtPOs4HFdkGqcBg1+jtbTIHBX2RF5FY7yjp9KT0xa2TlseytaIUnR6Mlj2nwqUVPMR6
UgMuPN/iy9Uq5VVnRJdUy+4woaUbEHO4srUCXEw2NTwPkv/gYqgBWdhM3v7hjJDVXx1vuC4hPXIi
ysbCG9eWa/cnKxVf9iGXz/W4CSxU04OyivP+jInBvBbgSju9dTXFcSLkpDwqgOl22BpHiNxU+VXA
IAi9WO+lvalg05YjDDVR28HmtdMs7lYZCQikCTH7GnDr6nCqEMQuOBSydOti5jNyBiSfrjoWdBev
aNKOVBCDvEJ1K2jfI4NSfyJzfWqWFB8ScZDMtaJNE0zC3uKRMSNwLoJwhe7zq831nSFjYahq1rdC
RBA/PFjFUK2ingSEomnXMjLWI0TtH4TvkjDnT09j6Qs2axYzpGW8DLAPIUYMD3jQP5gVmIM+1gqz
ELLk8LR4tWAar2TVWGlZboChW4nXxgLD3tkHaKTECqRsi4CIeDlpWgl53q3CXnhBq8BEJJzQJCs3
Aknf/KIjLbHRXpD6+naWRo8xfrJ2FTiV7gtu7KMxSMmw1RvhVM3ddmRM6PbEJ/C6jeMbYEJdTUK9
OZG3MjwqMVLwPvIwko9cPRmO9RR3rsk3ZKR8VepzO6RkTVf9Q15p2LBEpHzW5SovsXGTsDV3dYP3
7ZMPFFJYg+22jKQSaZVYcemks8z/hpMz+sRRM82Gc472acJoRBTw8QPs7jxfsbYCocRlmWzHkaQ5
qAox+u3pg9IMYB6MN24R9lOdMluXfHfyYxLAaflcEw1jF+j9uWnKaNXPTIiSmDlKrDDHM6yQs4FT
IiqZSeM7G4ExK5SADE8hPoDZBYlMprgmbstlc1aizDZTZJemWoYuxKFXYkLhhZObQlD9Y6xV+ygu
t7EeypgMwMZgSrzJumqTIl5p/RKVhra+J9BNuYoNQ8HUVRshQTG9Fwld882ic+TJulpoCZxMWAyM
QUcxUb9lXK52LynXcDCEbd8ke6mR54+82+kJT8NWoq9LX33WKu2ki8xLGomOHxriOhfZXTCOZBWU
SWEQ8bc2NWxliuiWJyPSByIbhkLExjYtb6NcGe5sYQpkoXdHzi6toSDUG5URiR0mme5YAhg3uIoQ
JBG1PDK0YSJrrZ+NcxGVyG6U89R3XikIH1kxXilabXYbA/WTTPU0ZsRT+v0bQ6GHQOT4Z7Uo4pcw
7pChbOWeClWjWik01GqEwTBeY2Wesby0VKZFTRSCg5P9YOZcT+bw0AgM6rsO3okqyLgLNKRKS1zV
rRRvmAaSFm2PbwyCsdJKmEnjCGkLQ3xE5sUSnQE9FyirGNs2aEhtPcMWo/BLH98t5cNqd37Y/ahY
bbbEzhHuOjbrRvPRmlePualtr+Cp4bGcFNKnBYySxnqlx60LZP6cZP1nZRC50ov+hpXt1Iz7Tq/e
SFp8shr5HV/spJp31bTYF1sLX3UymGOSl+HMxvCSaprbtT5Fd7vWkuo0g/ryJSCmjHtYbMjgMQbK
bnXaGzZJ6x+JyWyfJI7HlLBqOzOgSSiZDlMIjlvKUp8Lpnxu63R2px4JaIBpg52M0loAYF6JeuMi
lUf86D+RCootDS4SWJdj+S+nb4TwctzV51IcskNWLwJrvRQdStsXS2Y3EWIxuZaClW+MoqnsJQtO
DXRhBXAkJ3G4EcY2Y8Du+PSNZDQxaQ9lnZhplSgRnvNmDkw5LaV/qBh1xSoXc1nIFnhxezOs/Cq0
5TlR2tjNzd7F0oeBIHPSqlEqyBvGzaC/ISAnU+1yZEo3z0wRssxnpmZ2W5MpiychbbStMP7woyfM
k1tnmFg04cHgeQtzG7tOXVm3oxqupTB+MtBjj3GNIYGFUCUq/ZYoUYu02kT02r4qXM1QAV07RVnG
OKk9DLfSAr9u5C7Hy7CDdLrFyY3tdhLW0cI4RIP1TYjeucobz4+HmIGP9UzsznWU2KsDC+/2sl6j
7OPwiwzoryLQ2lZvsnVSRRBewqlww7KqnbLvMGFEZQmVz6GOxEKqw+RjVl5LS30zVVsGsKPAY9+M
+g5wM9+VCjxH2SV+53umElZEDGPqUE3d2jKLnDYtiVcjbUH2mxdRsL77WbTRCV6zJ194JtiAZAWp
IAvQ6SuvGJNNJ6qvfT09ZSwvWMaZiGpJ4m6NdGPhdpUMtJFJuuss4yuOsUTTTNDnpi9esFEVbEOX
vCEPT4USvvrBayPv0xw0UUxUpieKtZbKcSTNXd7c/3eYoiWMuFs1s+VNxE6RdUppMEg4auHvTpA9
pKeAzEV9kHETAqruYwHowIAKWXcz5Ip0FWFutSHWJHVH/p6LzLza5Evrmd0YaTJgBCC9FHNICjLW
pHKlIstVG7x1kgwsQsSHwTT3Y219jcuLzSaTAjlIn8OStLeqJC2wCm6hTLuGy760UGeEAjmA8SoH
kvYq1Nc4Eh+yYa49wQBKlIXZIoeNJR6v3ox4KQFSE5HOUxyv9X7JPi0hMiAs+AxjGIXd9JG3+mUY
8N0zFrtTMlhfWwOtcOjv+rxfEUaH5EATbtMkqVscdbxpKHt7pOBBGjyrYK3wBRnQX5JyL7f5liCH
aicsJjzqCt9VcQ1Xr1kaQOiLy402ay1qv4xYel27Uq7Oq0JRMBFJJswmZgFchyxpnBesCvsYvLXG
Iex395/+uAkWgCKLk84VOzhGo+HPu94kCTtPzfUfnGGdaRBa4OI0jcm8C7GE28UZY2orxYHg/mwm
thjrLh3h7wQbfGr3gZkRF522p1CCK0l07XNtZtGiJ2t3kY9phDzIoR0aIY4csQTRQyatRzyKueLm
g1xSVMrHWA45Q7MbpzjbLnQIXGt1fFgCqhENR9RKyBLmiu0eUeGqahjVBkLy2dXRZZgzBUPh/JOB
9dEA4o3oPZArXnx/PFImgV4bIVZ+zS1vkscqifZZV3zWw4jVrOpiR/lhdvq7ujOX9rO3WkjIxaec
BhcZbT4DxIz2x7AcGA5MWpIjGjX29e42duknNdS+r5YyRQ3dWJzZ+gDDiC2068nEpWNKWExbXmWO
Ms0rreydvm/aaWI37QalIw3HaHhWCBD4RpAB1cq5uu2FtN/hgTAuhOY7SViXR9/TuuJZpxLatX1Q
8CXD82w0hgFcokJUwCObTH93v8mHVNiJUXKi7vZXd9sBBuHrRaq/vhtA1GJizU6UMbmr6uIJOP17
01Kr3I/u/af7uRLNGmyXyafOxnQiXPsSepAQVezu/pNJxhowj54RoGE5TW096TKUQOTY3xj2SE6i
h9uoFt+CGPRn6PNn3/TX6C0b5nLJV9z7TzRMGzUtVMfKtYPcBjdweJimurWbO1HbRCO7W479ji1h
02hO4DtBO9C49m3ncBFs44VSCxcGKSelm6MSYyuIueZpuGpgEb69Y5htjLi7LxwraATHLCQatkhb
zXX3StdGeSSSpqrPR90vqAc1OGHG6A067YnP11O38VevAshpmvA59vAQSHcHw0PlqJWjZAczQeoq
JebOoL2ssVGxxwljh0r/SpZtfYH+7k2iz3S91EvUFsSAmIUqYW1Gyz33PDcmUiRV9e22xGZoGU6I
uPEoNwkHFUbrnB9AeHeYS8isp0pM36t5pq5NyPMR0/h74ydf6jh7Rptu9ZHPF9enUBQUZ8BnyJZx
hPOiVnyIZRgS/sCDjAkRKkN0q2B31cPFgY710CMqVyhJ1yhHTKO6HIZUK83Mfck50+WL3/aQgiZK
OHz6PszWf9TqfBNPquHUSrJB2fGBofHCh5O3KRD5QY4O8IxMSI6y3ZuQ/UNdHjYGeGr70cCJsZcz
ZpxD3a0WHFOfZS8LVz3zWb71DI8WbXTVmqFzIJqYCi5wNBn0vRPnYgrpimu8W2DFoYDO4A/jlZns
Dx91vZ0P077EH872e4AKPW5efLNcGxNftyYWz1I3Nw7sJTCMZNjXquy7kBdoUGvVKxSKJjD3nGmw
ITOW503pQnthhLwY/Elc3PfDEy7eGGHUOrofv7ccCIZ9+bOMmT4pKZC8tOIcWzFZTuJMeKVPHIgK
1Rd9BJdHopwExbyK2hLNVlFN45j7ICwWTKMFKtHyrRgEoEDKiN6iLroKPljv/axLxhDWigjzZ6Q6
GUbkFJL4Nc/UDyEWPgsQktScPLNC0DrOebRY4Iuhbz6lpIpxWvA3uraKE2qLTvZ+AJRwaakXJMbI
tGtdq99TOEuO5ZMVJYqfkSCeyAUiNyWGn2yt7l9pFFeDp8CIBajER546J4cdthzOIvlYjA8ofPoQ
c4YFxyXSFGsXXN84wQkYSx6zcTzFZO95fUEvl0UqqTViKrvpjOY8yKRjWiaL2QmQDRsFRJZlc2s5
rndwOweMA9ketu0QOWICwiPoWe4VSSdvMthKMEBiT4ZVZhelGm2kFgJxOiXARpm27dqh2qEsfg9U
UBhJOPQSoEQdIx3K1AffrJIV8D3bcWjsYZKEXi4U+If25srKosZt1LzdWP4jHinRGjIFFy02yrRf
uOVkrhaT+p0OdAqzNW6laNrWgvYaMHqgKyi9Kvd3bZB8G4Kk3yZdRd6POX9lIlQSTmCNfGoc45L3
aPAnu/Zpj3NeJAE3k2rxOhDSlymgc4h2IGVpqMfpKqH1lh74hQZ1b3+fyZCq+AW8wmEezKcolU/p
rF0xYsSnBS+HNMMYFlqjLMA6vJ9j+NQNGOMqK8mvpoXKKntiV12bBg5SWCRf4sxK29VHhaUS86pM
Rk6vgYZJjLpldA8A9mJWrWU5spyxT91MbMDVhHI7YXqxcFpTFpnmu+/7xwXF9ZNDW00PYR+8iPAV
HKKXBTe1SnIimwVHowoOenOr+xpEfK5nPmHzWZXYdE1RuNekEhoIM75NrAKQ4g61wZ2MdSWcJfAH
Rm3Z4h9bE8jlQe8nkeqjrvodWyzc52lLw4+LCH6AIheKLRpUiSNtTqNOPpIz4RxYmwyee1FtahHD
KJQ1iTqsg7IscDq2XiK1vYrNAPF/piiIIeuaER4JtB1rKQ85Hs96m1GMBYHoDvpbLaUMOtLpps/G
RsqMDyht3+FGL7nW2BrIVHCVstUlykLI6kBRmuLU9DelHL+UKWSPaBrfDW1ATd8n215JD0km0dfk
Us+QH2OwXm9OviVvtFZ+qmDBm3N0gkl3Uiam2IUYEeEXHWYr1mEuYMcK8XpfFfo3CccHrN8OWWSm
ntWLsRennI8GZF1fnFGpRITS+nMAQak6CZZaIbePYsxmYssVkGKobddTCSfFfiTHaae310gFz7TJ
PZrmbPJkTfn0ZxmvP1zdsUcl8Nn2lWLe3W8Cseqyn36vLWDNarG6agpzX1dSvVaEAIc/SlMpS2Ea
qqwh/ShM+wYSE2sJhiysS/Y4iyIhesqU2ZNei7v771bon8kKLWwIuBnoopIffAay8wDdWYKOIwIW
2GEkBzg3iwSGp2guCDbftSRPckYsP5ZaIO/uP91vyN1mYsre7aXtJO/uN36XhvS4sAPaMMEd4T9/
mMPoAOaPGWMMTlgX5ioOlMegw6kPw5pqqDKuvKSQHRJku01OYDuWSUtr3Gw7tiNtL1q8UMGujWQj
FglF//eNhhenreDa4IVFle8Ftd7dgeD/IyX8AylBVjAR+Akz/4u3welz+H+bD8z+QsKDfra1//0/
/01NEP+lS5LJRB4LAxgG/6YlyP+CWqAreDPpCjDqT5720BIUEQtzKAPQ7vFWB5j/g5cAu8Ewmeoa
koYpgfK/4SVof06xYOZGc6IouqmC9IP2/zqWVQV9DCrTmDcUwOsk0o9KBpEy8oRbdUg3BjZc8qoy
dnh5FZXbPbUf6vfgqSVpGt6tO5HUhq4ODanw0pb7zl9LCJph2lsIWiJb3IAfZ4KbJ3Z4S2jS8m3p
P6RrtuhV/oE6QmFKjsiC5PSb9AP/PNfYWuyU/zBOk/4y2Fo+o8UAQ9OUZY7xyxivBpyWqJ1nvFKN
506SHqBsQo2D4Dao37u6+xIEAbvuJHrTIunhpxPib8gYTLd+Havx6ipHytBU0RAx8v7zDKXI/JE0
MGXemDdr2BPW9FCf0U+I7zjpfmGIyNy7+zIe1YfCd9U9vVLyKKzMo/WIef98rtjDr1J9lA7VTv7I
TvM2udKjN6eIPNdrVzqNF52mDzCkiTDWRyNe0iGLzfi9eA4PykVcl+Ynqey6J1jzc/KZDJ5+Ud8a
d8C9GKcn/ocm2J4NG0zY7t6rW3YDUoYprVGTGZ5hucrMIMCRMG2rHIDF5pAdhpX4Y7R7ZQMZ36zc
3HAx4DXd+rE6SYkj7Zu1uVPc7L24UWyE3+MnPs5qfMm/mBs9zNEqOvobHZNiSv+PhSNy6M6xJ7Ii
fk4bEEd3nrwIPVppf2Fg2zgt0EssbEHYmm8gW7BnBDf7hgRnVF1hW7/3tBH4J9/MDGzSlmUPOCF4
KmhhGFSu0/g6XXBND46B7tTmU3FNPoENRqzrjsWTtp4fmOXkL9nwhC6xiF2+juAwvZJdviIMC3dr
7StmfHjU9W2PzQHbQ+wEDJvNFXOrIHZxVVUMOwGImF579DLKcaYUI1MyF6+quJo627jW78Ne/1Zc
/DORx/LjsBAg6To38PJoT62HaC2cst1wIm6A0L2LvqcjnVyKuUZxyo8U31jSAu3wWrjKV+wFK2Q3
GK1SNg/fWgDofsV8IdZdBlevMqImwhyf2vBo7lWmMoOT6w5G316+n9fqKvQgrFgxu4utvUk//GMJ
0/84vy5EEjc7Ey73Hh7loxLw1TYlFHNcxewMq0uIx2vjQFebx2sC5F8sgDnVBeJMP+srreR4AhBX
z+Kb3HvaQ7ClQAsXnpPDnjYg+njq+SZA7rHUNw647QIXfnTb2snO8gNDOPMWfNNPXbMHcYte/Jt5
JVyQU3tpNN0OEHGrn7LzsAUuyzARvDaqJ6QepPtvCEQRxm4Y1LxaLusJFJPOiY/QD59nuplubRB1
47VOxtVhp5/9aekp0LE9obWpzsVWPzfpivoBO8UMfBEB5Ku8HDQV4UNvyzbO9anXfuibyEWFQVZo
6MweaAHEnqu2A4UOjw3zODCaYSt5Kkr175Skywck8s2jpY0BAvgibajB8XHa+OVGNezaqU9LRbgN
mWg4aK/CG2EGE7q13iMCvdPdPsChzpZ+pLfQSzfKG1TsdC3buCpdEvqd9YSSbhvf2vfJ3Uyb8Ial
CUIaWIvB2cBer7W1J/+j+RKaHc608rHHaPWl3CFxtWzrSjsPaCusp3or4lm8HgOnYRZyVrqbde2P
7Vu4ozg03qYH8UV0kb+qtvggnTG7/e/r4y/uOqppQroDBTQIQ2Sb035x15HT2dQGNCWbJmjd3JrX
cma8mLRT//1l/rIILy+jMdWwRDY7Wf+FUlHXwtSJvlRtNGl4Wl7CmsbtFGCE3TAWnLLWIcKSLf4/
BMW/Wfplqtdf137si+jrNVVXYZFY4jJf/2l+jmewqo9W02wkIXuh9ganG/MYHloAo15XhHe0E3aK
ZNQvn+PAWvDGj0IZqLZ1bLkMQd+q5fRU+H6/mU1sF9O0AHxZoMBIEQ9JN57HgJwAtKzNSlImjXTB
CAu4UTbJipNwNIPKDn2gIeGMJSPFMN4q1L2opPE5n5XqoA6T6YJp7RKdTNCmeZZLps+6gTSrFzvL
SfNC8BRzfqB58Vec5YYQTBtZ6e3JJJ9QM7rHQGvkI175cD3KHkcIA/IzJf+WYEPsE3MAu4CNDDvk
N6svsI47p0FmrFLtexcMTkV05KrWmW+PSAaKbFVU7U7MEmmtiPPW6Agc1pdJLtq2taD7HTAM0xQL
rc8w4BQn5f0F42jT5bDjL4mqL7fwK6WH2hV0no4ZWi9yWQsuUYKlK9XRVwd7/yQP9cIiEh/Jp1HR
TFaqnc8weQoZtBlgfpeY00ar6queohMRp2wFjZzmRiMuFNPGL/kplHzWVBJKXE45zOPSlvFSQAfG
rEBdq1iMrUYxXwkyvCUlFo1j2xjHWJ1z1xAHNj5DPU+1Mq11Qf2GsEM94eumpjLNT8dIpu8BEMVW
Q0UEs2kcYnLNhe+WzDvLtflJkz8C3i9wc/aDuDt/o5XMaccZFU3fHkOBxKu2gNkuR/ozVEhUfeDH
AAcMyXE7xamCGq1GiTjr+qM2B49iCYqRSCdIJRth0i7S+KMatYe5FBSU29PLqJfP5Zh+hOeOQBGv
GZuHMcwfYz94kqPmR4ybEk6r5fOsdgSMNC/Lz+rgSUNkkmwgxDAiCLYeZ8nVyImx/URFn4GC0EKL
PuvKQtZzVXmRfcUxbW4cnGDL3yJ5PgowQhzV4kiT/EeAl7AWsFHc1AWRov3QOEoi0tF3w3NeQsvC
6w8ZNvkSwogyKHWRttI5yz98Azh9ymsWPubIYrIWkm6ydWgSbBT6Bf4XEyF2hvbUcwQm5qsEGNvp
fJSw2y4JduqGR5yTnRbMzIT9U3apqxKLkouduxwz0RdWY/pppcHKQF2qkFYy5IZXz8B1ZrVRLzrI
RKahdjFm/AIrp6RPNbMOHbQPTofmrd4yqXAyMCtfeteIIDVq6I8UXrn2GYcf8/g495qrMP0zm+GA
xHFrGuJKRThskAvbADU1lGj9GOn7zKj1vRIE6jrKsvOE3SaGub7B2IEgGVuvO+XgC53Z2YFxmhU3
JshlC6cDZBonboS6UrWV9XzaxFm3aRKfTCRNGrt9XtUPApTitVoEgTvCwmCCFUq7AAMabKYt8BnF
bFyzl4PN1DNc6rDKT3yc/csy9+BXR7upwOGwEeTd/UafZDrmiEmQLVttuK5acwGRczJPtAZtU4P5
8KSU3kAg835UUQ0a+kec+BSt97siMrN7Bg5FlKX7+z2EKSa//dTL37ki8D7Vco1RowQSWqm9F9Tg
pmELfwcsNfV3YSeTiCELK3khyFwW+plN3PlDgzKQgAGIXRvTbY7FFYZKtCbsnZLRf5Nv80Z+i/FY
detjehyP0gceEc2+SRzdcq3LTEpQ4yRv0yPXfnUYQ4SM9VryeiqEA44ab3ZxDYHL3oSRain8aA7q
iugdmJ6n4lu2p2RnnADh+JVjpL+a++Yx3Kgu4isD2bF5NsCqG5uVHgsvLBGRWoutO6gu5GvjJF4I
aMHGEcMP5uCLzUaA/bptGlvpilowsEXVrt+kBl7dAVoF/2ZQIDo462jfSDD4YW6rz6h/C2c3iXED
whKaf+y/KpwVn4cDFhA56UcWeCJVD+YjuBxba+O5eKKQDy7ElTwba2MtniNEco7BJsb0/qp8pe9z
vAaC+ja/x7NtrCtcOGQqbSw/KJsZIbjtvt1IFa3Kqt/L4w6Hd2R3o2g5Znwy0Lxqa13aD4kXyKtp
2BDLrFBdATI3ewao8JUnrjYM4X1HPNYAYK2ngVqraBJBDT0iUkuoYCQ3MLi5aPik8/GuFWvTPvMG
LzKxvrQNtEYEOeUOWBm2oA3fYekFL3A4ShdI0zyRpmRgy7ItyWB6lcs1XCUUpMXEkBWrawcSi3aW
d2a05eaY8/GgV4BRmyssSXR3eOU7Tri+pjWAeq1s8IE1sensVvKApwvotwd9BZdrBN7Xgm+L6vJT
I0it3tffCkxNvvE0zeiJiY0hfnq2YDlUNl2Inj8M/Xa03oQTS5h10rSd/iaAnkPipPXe8hUzMcmC
R+Ok/mBOSuYALdni9Ary1krOTM1oPhkkJuL+cMJvSf+hecJ1fvbP9E/NWw37KH9on8ba5bWDd0rf
1/xQbvsfyzicScknzqYn/Zh94OwCDal9GW4R4TdQjU5cNnDgig3yc3w7ixv5tY8hrVZrm29cAco3
qB9yjEbJ6SCf4A3FCX6r8JVwkaTeNErVGcr0Xo9JDPF8t36BMRNgesD73/F+xe4I74drkhJK8EbQ
VtF+qhMHgzssa6sbI5Mp2PIxeeq+vxTSK8EDKMFN84BaPkKUnjh8iQaN5AkMWTtIlWfs/Z1JBwop
vuBIrXiOCronE1xX9J+75DmY19Co9GSddnvhm5p70UMgbbAt06w1RI/qZJ2nzBNnm3zYcdsfGC0U
wYozV8VV3q7W9b5LVuOu3SVHNEdUNhhfMTx+Fa0DNNt8Q2+rY69BsZ1vi2919T/sncdy5MqWZf+l
5yiDFoMedECFpAhqTmBJZhJaCwfw9bUQ9/Z9z6oHZTXvSRiZMhgA3P2cs/fau4hqbpdwNsEx/859
tazujDRpdDvUPHuVNWP8ynx9X6GDOqOZmDHWe/l7EQ6my2GAAkz48yvZWfn9AH/VlXBzaHSN4ba7
6gbIhbLFLeLGpi/OLQV55a0Xh7uGEpW+gF98dgQwCzg2bvJIRQ7yL38G0IKk6tmGJfCGmkWbQ9vV
Dr2rvCsBObMvRUgz56Nk1sT2cWAYFmgvFX0F3zqfasVfn0Tpzw+tvGsfikfqmY8hyA7of/VLzjIW
e43nsHD/TtJdvC/vILq8T+96aH/yMzxS6cIBSI5TOMFuwHh8LoiG84m5r735PlbcpXNlK6jqQL6L
rrAzBnekqmtc4VGWD9f+XvpoT8YTyOHh3X6kxfyZHPoTmACfY8JjRD4NDnFW7ekpWwI7RH8XHZzA
+WIA+coWOjxU5Eud56C+i++675UuMeqSC/mpzj1TVfKS9Jfma/SMCyus/qzdpS/5CSGEeoy1I0QS
BjjqsluIMslx7R4aVMyP+sV6ql/JQ+eAycyoij1SfMj56chRDxIaKt1BebcQuNxT0pEStKMVQo2Y
fg1oqtQdab0JD6vlWRslyi0RwURHPvfS09/bE0KmRve7d/i4SJ/ye/vOGBgzBBZcDwRu0h4yOdeJ
nFh+ljp/lOdzrR/UDJQJmF43GoPqQlsFe3dWn6kqld99+8WpwtliM876Y/IsQSvYKYH9qIbOkwJa
B12yCVGKOQYSUDf10ZJ2BwQ3YJDmc0oWgG87d+1dl7Ah3bWmS/K8/TMBPTlw28VvjCy33I/iXvfj
Y/lJd0XAQ/4sY2YvOzRFD2WIxOExTo+a8pWQcW8/xuKSMlj1RHFaOwIpkJSebIZZhXlh8UdPEeen
SDyPCne69LOb2tC2/Dp7YP1BgU0J9oyj4mnxk2/lTXI8KgJxKT7oQGjvyj0NkAktw31xYCzzqAw7
ZrflY/zJvsRioCE3nILxMt3X15Rp5zeuIrBJb0jUbMczZdfhAxC7jK1sU61QCsboHP3iZW5eYvSv
Jml9IaEzGsQZJSCSzflgamy5+T0BRMvj/B5FTxJiNA6gB407NlM9o/NGUNe76JM5NpCGSvGbr/YF
ZlR0Ru6XXrMHuzk5xp60kY/t4CkF6a95YznuptTrYHUcs/tV269sFG/Kvgn0ECY38m0aIns5HA6U
p+Mlzb2kC1s1GP/YBqh5IGMMKhgy7sYPOE0Qy59QDvrRx/hnaHYNp4BnZAOI0rXO40GJ72S/fAFA
Ej3Uj6C6r82Z4RgjYLAcP1owfgL2jn+WY/lL1R7RtPUUdeBRLtNJIIvnEP7Enpc+Ou7yMMmhAaTq
mPrLp46N/4VVXYO9zb9Kb+wuP3VPIGHZRbS9/WrSpix3zj0NpV9aIP/hG8UIRXyY6TPTYp3DiDl8
6xdoOJ4Z5WEmvkImNFCKF4/lHw222uSXfwwLT9Ij8a6InSXfrgLNuot3zYS76hCxLS7yp067pdC/
ppVhUwbzJH5fzdLrcjYoxAJ9UPPopRS2QmelEwgGxs4rOAK1aUehzrBVsOkSdBBCKtcJ3AiK96py
GYZqP3333SVe98DPtLBHYaI4xH84w1T3HYeER40JfuwWnBKO1uB3ne/kbvORjZxxd/qfiMtYHYk/
G7j1XwQxFukueZ7O02/rW3xG5g7gzfpFJBmOfghzxBz99GYws9EIauYjvWTjLWbYuu1CLhri43pZ
PIaCIeNwhfHlTtzlHDO6xq/0sJYChfyi0zDt2rvUR3qyIOP+LR84IqYg6dz4pF/aPQ0/lpfWj++K
j+qQhcns9l9j41u0NZ/bU91jh9ixU9zbYXuHek8O5z/TH/uOu1KK3fJ5vSSX6tt5ju+HC1o2/cs5
pK+kUXAX4Ot4nZdgqX6U9QFBZ8UMHCpAdqjqXYrH/duygdUGM3N0JDmQgiBMenMKoxZ9G/M2FDin
VdX5nGcka4iLcnSKlnxi1Kac5ttvKPJwmcpBCuV+6fyhYLcdt9+9vdz+3O2r21+zRMxCnuc9i/Ko
nBzYOIRqbX+6ttbmGC2ALoa9KJHU97LixcaseZqNqIdB9W5oe92zZSbtlsrnhQp0DsvGVLwMEBKu
MAT42X2czDzYJc4xjFMputb8MXWSEyI93psz0LnVSzmYJHaQ1ZLRv4Dr8gYML7Ci8pL+EbqJ0awD
dNOcqNA4BtEi+71ld7u8k2lGOcYm9E5iHAzDh4JSy2/HXjwpqJnSsiqCVqXDLjscuAcGWx6ZtCDg
1e6p7zW4+pH9S00AcCQSg03yewh8IYasQ8ShOlbni6Kjaa5GZaClc/KapoHR6rorZZYSpPHQuWQK
d0FrYKlpK7ZCrInDteV0ZGuJ5xA4gBA9plhDarNj5H7SR/b1Jl9ppNjilGQFmphN+Cor0QUT5AcR
huglWB+yMSefaaGTqUvZtWGubDfWyWJzipL2NMFtUVb0IGS4bLqhiBC86FPX8v6I7o5mPQouwmc5
hq9GAAlLxDW8Sas+5PGJ+vphaOTCg7JKS3wTci7QzjD3cKgoB/0QC+clIfvMzdLN9kEWDXrQCF2o
uQlEp00qCsXvIcp+FSNpKRFaUn0TlRqbvHTahKYyitOtAZKNevGhw2WkjzI5aFsbaVeuA1LVaL6u
8WNZVcZ7Ob73m6QVbelHNa60l4WXZtEzDg8F1Al6veKVvDj21U0fKxDKkoaFJwG7lyRFdE4q3kNJ
TmhLoIRQwe3M5fpG6NK0H2a04K2c/KyRQRuJasjGopVsel1G3wG5ey9groCabpredlP3xpvO10Tw
u2z/mapSnSqLq26aYBhVuIyRCZuY9XUFqFG6qY97pMTEp83YDpxw3VTG+aY3JuBxXN9EK71NiJFN
9lBYiHQbkSkPA8XY7e+WmfEjb4B/BByNoH6nn5ZuWucZ0XOxqZ/ROT2DUnqvNll065sjqGqO9y27
DoDcV1blZDfaMe/A+laQV9fIrMnRRW9dcUTV6uEFsFfB5oMexRLOVzd7UKa+dETb+abehvHJwAw9
t0WKAvJup4CqgzmaEpQBFsxdNxfLmfi0IN604aQ2crLa9OJpUYRKh4L8mhgMleqFii5P2rBWUooZ
JDDYOx7J3nyVNi36ZIGvs+SPvBFf2aZWt6sIdx39oHI4GOlw7NRN155NBgrEl3aL98o0lpRCplpO
eoKfkxQFRqktPlYGVIdpaxIinJrHSWEDsOLncUZZb2nhRF2aDRNqV0l+nNmm+k2LL6XPEdJ8QwdK
1ytW7tvDcFALLSd1rWFfVB2HHHD6Fnh/wHq0dPRSJogskb62tCglyeCUNeZt8djc29gFUtG9KC08
mMlabNx0JCkpw9XZPAZEcbyQeYN8cPMf5JsTgZCNlGRQNxOIq1TZioHh0YLFvdAo9aPGR8vdqVZ7
sqzyR6ND4Dbl41tWk9cSFcxiWMPLs9O+ajYlmlJlHxbBGHxSEVFyGMQzuEuTyM4rBotoc1rYlRwS
tIcqaHNhGJIEyRI36n3DHFCS6ykwnRRzIvYNxLPwiDB0ZJuzQ8Hi0W5ejxrTx4z5I91cICAlut2y
OUN0LCINbYYBywhhyJ42YXmts8ztAX/tzCLL/GZzmsi4kPvpaGNASWYOss3wIQP7wJ7CXIM4SPwq
9tD/cWYG92XvyX3LAb+61JvDBRjoxb1CHziU2F8IPLib8S1MAjYS0k9xKLvud1McnUX+Fccl2ynm
nZ29USSlHqIOXO6PXAr6nOlvZySXooZ5xyyBAw8lzvLxy1wcwrJbDvZ90rrV5mbWcPQMm7Wn20w+
nS2uUAU5eOD/kbvYNQqDzF6SaLMZ09RaO09xB+K+GHEkjXmz7/v1AOb/GGUbj6yT8BnIxXWeho+p
IdmmLVeOJ2pMscyZqCQfuMaxNONcgpJ6H0/VCenEvZidmKsx4nknXmy3aSk3+1PREy6mb0YlczNH
kQMcJhY1cRUD5XTygnByp3ypZ8EvNRvTQEynIolfZGg/PSwxdNWwKQXeBEsIur+TGvasZvhKc9od
k3anrOprMS1mCCpr3K3FEe32+gtZ3kmJV+mQycpjaXMGLYbmRcwFRbQ5PM0aHdxIWI8j9ynQNxZ4
1QmhQOaePWIynZm1xjpl1YQLDbRjkONKi1KSVjXcKg2NPq1wFGhm1UErmtNkp08SP/9rSvM8r/N3
3KwJOzH2N2hH3PCIaitHyGQRyyiLJBBrm21uyjTWqc1Kl2ymOgvV5m6ITLZ9aawPGd47MBaVK8dZ
GkTVNN3nwNqnjLgvUwC5jFXHS1ahBBpzHbioFMCbxQ841C99M/2Jzf5X4wNcZQU5nX3Qs2H0IblJ
u2TMc5rjpmfiIhSbnVDgK8w3g2Evc/1NYmq1hLpMQcTiRpn0sBBOR3qXnnmdXVGyl3XQ1lYVZkL9
EfgZQTzjjXueJCwitmnCbMT42ILO6tUkZbKbYO+v9os9PPWbWVIaukM02vvCSulBdMaj2IyVDQ7L
dHbucj4iN8V72WwmzCZms2FoVeDObDebJsHmbyoqPTSnGEQi+UVslk4Db+eQOm+WTCSNChjQ0ETk
pk5fHqbYfNc3a2i/eUQVLWdIg+hZwT/K5RYB4UXvKPmNnWnSE7C3nrWhFtdVkk4JPtQOJCQnXd3Q
faXhMS518WxXNexhW/k9lmgy9awP6ePjntBxIE/RcAVKR+rTl7nZYHv8sDG+2GwzyJJBaO8IzXJr
XffHmf6aInFiS3WMkMQuugQgo39ov622ZWczuSUSUky9YTPm5gEa2dZVp0pxK5y70WbhnTYzr446
AoAl7D18vvlm+GVAM+4cPMBOyyg732zBa5AWkUOyZUKnkr5GjH9Y3YzELGwXa7MWj85jtFmNh810
nOI+nrQA6Txz+WTUICtX+rEvhX68ffVfvp2LejkkaDrjNv9KmQz5itYaR0Hs1r+93H7N7hbHT+X4
M94MDLcX4okJWM1SxQcxNQaRon7IG9KjN6tvo5b7AFs4Bi0MAjAK4+FoYOfFchtTlCoUspmtVd4M
SQJRFT3NgsotJqF+iuP6oNN1Mopxa+IWf7+MS/MolZoVrI5kHvtsgUWnGrV1VBPN/OulqtCfDB+O
MltH6Z+XFHmBvhrtIevN4VhsL7dMe6MlcMQyZIxMNl0xDRyFDC0jnEYjPwOf1MPbtPv/iwT/G5Gg
4hhM9f/RBfw/GsH/0+W/qv5X/+/ywL/+zt/qQNv5D5MH1YI2BGQCFP+/FIKOjnDQdEi61y2kgoYD
4KaquyH53/9LM//DkFEX2AryPcPRtr/1t0JQ02AaKRtKg1/ecov+RwlIqqL+FwqAovDPyZpsoNEw
DN0weRf/rmJoIfzpjToyailsGr2k8Xlx2Z+S1HgtdCs9jGoKPdvUvwmUt3r8q4p5MJ3uw5pbfCME
F0A9Wp5ss/zoHYg35kqhWQO/ZJ3B1AOcrWb0edBWFKyqxgGULFDPjpmJLbOfqdjaMnAI9Lytt3jJ
5tCRMgDxPatwbiOapwFrWOvFS+xsDqQSuEyhLEy/VRZVjDJMW5UvXF5RBkxQrtLJTUoZu6KVGaRR
oGRg0/jJJ8186jmaC9xYKtS1e+JL90U/QK0coQFjFCXdYpZp+NE057LM5JmbtHCW5EGvHDwtMmDY
8vPQNckL5FHzBCFg8cZWcO5c9bvSrteHLM0UjzBwlt9HzI/DmepoRWpOYV/XubOvi+OS5jTC6yx9
WA2KIYH4vVaz+R7HCMSWLbRzpD8oY59SdRO0LNpCN8auVhnWn8jS6Lt39btDAborRVWdxHpi2aRz
X1eyKxdTtLvDMC4O9XhsnEg9JR1YSLLWTDXTQitbXkWpPpXAL72qTN6ctc2Yq+R6QMek4rICDFzF
T1TM+JGjh4JpLP5Ljk/6xAQtnRrkdWW5z8dUP5GEuTOwxd+jjYSP1Dc7MSKumHTlLaoJnB4qmbZT
jv8sThGAmG0QAQ3F5FoHOrrzsBbGxVC26VkcZo59xA3SBs2W3jkXtMwI3ItDJWdCIVetSRgCZ4XY
cJ4bowLf03UdvBFwpGaToe+uPms5v9Z9d7D65rOzGQe0pUP7UoKg3w/E3gPkSw+L09+pcXskVkIH
bZUQ2SBXn63EdtXELz3it4p5VFx9Zy0jhWS+UhZV9kKAbcV2h0n4MyGc0y1MxRUlKrBSVoAngsEw
G2U/mPa7TJxjUHQTp0RH+S216Qtk/chpnrvCpo9XcPLWFOuXPmcU+DibzJGr2xr1L2uiFRCLnImq
zVAxlSRrX8bqpazJKiAmJjoBhM4biIQqtgagdRg4SLj6kJv0z6p21Ec1QGCt0QNBx3JgQlAUjZet
tOyyReJYVsa/GNwbhzx6kLKYCUi5vGeauldLVGYq82W6Mbuhj52rVU57TfpjrIl87Wfje0oLPcyr
eJ9V/W+y6pkuFUvCB6o+9sJ+KpJJ81/rzIYowbumruYsKReMkxBedDkmtNpVeif1JKutoC5kp0kH
g6yBYfIigiGUftxtESlcSRozqvYJGyrzp0jobu2YgYJyxVLybUKMThNIKFnh19oUU2iuk8lWl74m
I/5zxAC7mQc6UQvM8PoH5yA3YWIcp4geGzrbsi9qceFnqkV+UVL7mvHE4VY/g6i4izp0g6qxaRMc
XJ6UGZ5WiA5kiOZJNjyHAq2g5MDDF+7Sjtl+1lsO7BSw6ooKGrzYt0oticqsfGitwfaXIn2OpWTy
YlVcYodZSlkpqle2zkwcFMd/UYkfSaPGkQpiHVDdoMH0NanLjrakf/ZFktzpHcfVj9bEystI2Dzq
GcqTAZ9FOpO2qAzGD/BwG8LAHJ3iq90g8MijVnpiDgXs5XdRQWtGb6P76Cd4dAZsrLGe+DJHJXCO
0wFGOmkq3eBTRLznnGWO7AHc5gj6MIR1KM1W60NUy3WeNQwXRYafEl9ZJiLtkoFU4Kfpek/jBtWm
+RKrg0Gmj5O6JB5Heyup0ZSuFMLmhFxB1ZnRl+n8KRYJFy+RAgDRvvT00hndb0DKzGwYcqxWU3k1
NqWgS1Ql5KrNzloE5Zjda5yjgiVnLGPGfYenMJP2dk7x3cvOIaOZlfCoQF6PU3qHUnoe1oWCIo/2
edFWjGDr2crdGEk0xLoHZFMIowtZ9pxctd22oPvejJMvmY59GkV8VYdaguMrTeQvq64MrKyRLotM
4qZGGJybwquNGwXgTMlYYTH7IpwN7gySnsuovyT0nOmSJ41nF10aYEGXwmFZNtiBzg3NOEtJ8AEV
IomDoS1fI6OS2cxmd0j61NciQabCZJq4XRgE1Sn/Q9IVgVqqFMBKoe4BqbPFwszznaG6n+bmg3wL
e0tIvpuJOfHnfn7HYi8fZiyuAyN8kp9rr0ZxAKNnhUtHk9mg57tLc06ssX5iMWBRxnLnpqoIDSI+
3N5kxXN2dYfRipOq408dYcSFZrzadfzammQotxOyu8zAcqdssrksqpsgXWxaAONdYapaKIo8ZpaA
g0aN819NKl6yuiOL2N4TM297+GJi5of+pIl9RX7tXrX5fIYKmqw5AaodUc/M7X01rYVvOMxW+xYC
PirtWmJHNNMj7eJ9V/GSN+lepCL1ZsV5nczkJXVsIkOYtJpOKOvMRO1mOsPW562OMVd2NbZq2EC+
zLJrReyqk0F5P0GBZweafNG+tmjNPDNyIgpE/mCzSpZLax3brnqscqQ/lXpvDrxHevAYjuxU2qdb
rA5F5sVkFFIgZHpcSvOTbJ2Ve1Ic1hSAlhHjt6vR8HRkQUQdD3It0xNsxuQSZeY5pZd87g2AcXK9
b6qNQZC2v5bSKzP1VEWWQstT/3E0Wp8ghsjS6l+Stjs20KHkgo7iLJwaOKIje3Rm7tV1Ki5o9StG
PSVDiEvERFBJR/Ngc2qyIYJ46ejgmYj+OMMbfVXd7YwacLfI98mguRCzSlzmIoKSsDwYYKG48XKl
/TRlZBWSYIOG8U6LFBNh1jXrbihnrn6ehio3nIjGjrVF/+p4EL1CHt8niSHQUjQhscOmt75bMsrm
Gi6jTOAv87X+VJTg9IiujU8ghD6VrG2YRFicgET+nEkIk6xt1x7jqD3gdnGOGR+gFaH8suI+8rSy
f18ljW6PTm2pzGQoxM+AYZNALv+oLW3AbDHCeuoPkSjoV5S11zfspFWOCltCyQpops/2FsJUpL6P
qurM9LE4Cab68rakWutZ/TCjJGX8Lbe9hDedZDOeMMKVBvWQdQDroxH+U0RwracmjKKddj6swkj9
bEAQo9cRur4VwTwsFHd1WLs4BY7Yow+zxlWHS8ItqhFrNiGodKZ0PDf9mnqDoTB1THLViyNnPzo0
XksN56CiJUjTIAYBUkT7S9dPb2ffqrXFiy1z4I7kBiXe/U3Fu7COz9PMQCHqhXwpmOommRVMVVZ7
4MzeDQsfSkU7w7b7+a8zVy6l3kKO1MHOoITOwAWkDLlkzbC1GPcl6qZGs7KDMNkCF7lFapRwsugQ
AJGyuqGTtBTSBPovnG6gd+8dMcXsYAtvqZWva9Hsh6i7JqlGt3BFIEDUnddyEbp+OIyK9taPwwLN
omlgkkWFj+ybo4TAiTIBQQI2M+2LwQgNzFeeycV0y9lEOsDk44BNi8Th94KzSzhlUH/UuZsu1mp9
KmX7NUZx63VV/LWxq9QpojsMPSKct+yXrJhPyxgzkqbkcEt1+lF6mpBxBffa0liUFwGTUm+T7dim
c9zkqEmUxMdUC+1O/Ait+bUkJm0q7VKqKMLSgvkIfYx3cGL7MR90j4bYsSmQEeio3Dgi2oTuEGu0
ubGzJuhx+h5URSDiHUeMpMl6tcCwe0XZZcyn66PRz8/51Ize3BAvga6TvIrZ1qg6IFF1MgGgppVf
+5rl3ZCyp9VCVpoNw4JGiiN4qWa/Ulm+B3jPcRPdaA7YIi0cjDZmK7vVwfptWzHiuhFBBPCeSDDo
t2kimsV0qsvfa+IAPpga2rJMcKlc5edNXYr4qKurLkjx+nJW+uSkV83M9utaH32gfZjeZQR8y9j7
wzxBE4iVXa3G0W4wEcuiZ6bbb7b+ZE7E2WFvLyfIBpQtHilR53iRD5kympcxqk1U4dH3aoqaYbCG
T6jSMOsg0ej7oBhsCbA8WRJakCcTbTYFBQHwq02xMNzrOiK7dbJZ4ogaB/FyynkAD52m3iejQV8t
G97sJEHRNmWfJSxYK5Ng3q2kUZWtOQGAqCavH8WJBCfMFUt2kRIHOJuFQyq2iQcbEfdq3brvGgSR
WvGEMxjPiHKxEzrskzMhJ68dv8jl+7gP5NQaQj3qzxVMCEanGjntKvajpTtHaXSQcjkN7VZ7jS0m
Le0o6hASLhNk8cKcE9fGdDLV+ynmLBHL5LFWs+nGHaZfQuOZN0vfWh3KA0fZqp90/+YTr7mRAz1C
ZSdtNkDpKxM4aegFMGes2eEMjTMJxQ5RI1aSBKocH3Xm4Ik3LMnRBtKB2LLdRGXcYqqSMLvhIObm
CFHtvt00hDTY9dLOXLbTH9u27pLeCjIlccI6b2a3WZyPVFffFDkanmDzX+Wqpuxv9oVOQFQWv1gV
Vy5PyWmJKdmrhdqkvSKAhkWwTvgPzcj04gZpldz8UnJy7cw0dwITAxM1duVl+qi7RZ0/O9Z0JpGu
29ej/iw5CQrRDukA4v5RfkZ+jsiSWWE7Ev+UKKRjjGm+K8t1dB27fV0WBMTLMqAMTY0vOIEvTZZx
2YH/GWXmJRl6ve0YpaF0h5vhC5GlHpHqS9Dm2Hm2Vl9OtNPYLwARDT3QcoR1U/0x9FLk1qk8oQb9
FGlSn2qWgrSy7TBL1Ccbwnoh682zXoaTrCIRBbzMEeFB7mm8T+vAnpd7szHkPiZO0ELZdxUnb4yf
jDOI3ssqMU9jv5yVHwI5P+MRjSPaRr1bUUHReWGWJny11FTU5+PZAa3vSqhfzETQbec9kiWGQn6l
v08LAh0KMWJbUtFSnFWBJWQVKJtk8XusflThOF4t8OjJgHwjI7/BHQ1/llrc/ExZVxAd3jogzwNF
4pcxoL++vrNMET1GWDBJMgQQpDIbaxkJIFO/kH/sU71JpIKSO2PY9rWIumg/IhYqB6pKu93kz8so
9guOqboYzoNurKyp9Kj6pAosWNWqaK2Dra1v+E5qKY/cMmNxqSPlkpPvtR848ZiZwkQVgprXxQTo
dXZzF23nkjiibtKK6qIYJB4ONiPxbpZfm8l56TSeNHNAbmQzmTDVb1HH/AIcl0Vvz8Lm5DCSV3Ax
6WoZanyByf88MboQKWMReRp5Nsvsida6IBCVtoybFfFTAdOHWmy5DC2toaFZBLeTrF6rNX3PVbm/
KglejqwSjJNC0YMrBOX6bsJ6uiD8eErX5HnV6KurPQtYunkWNhpQP3Kt//ry9n1W/sYDXx+kdMA2
J61+04Fiur0oJrAnnrnw9t0t2rZVqiG09ehBlQe0M5Z8iJLKOeLckoJolO+nVCbnsxwPfakrhxv7
x1iYHnI3oc8X0KMGem9hglKFqK1xfysm7U53giIGSp6Y/QQXcdM5iZ9KIxgrYcaA1Dt56C31dewZ
RTT2VO01yjtlAt0xsCJ/C+nBTIzxSxTNoS0c5mIAl089X7nyaOIqLCA+aCkcl3KcWZjags8z7r5N
az6Y0krDwhhZ0RTD55MGAFCi41bU/H57XMmWyhdfepKtzfUmiwctsi6SMDlDLnhvU9xN8jDSBFJS
SjqZ2MphuUZSPXM48SFLD1cwKt8sRUweNPOi2+UxF8WnKcRdHSPArSUgfHl8p1qnLtVfBDPocE2x
AJDbtWPYgKzHBpvkkKIpy58EFBG/NDJ/zwqbaaytXgvHVr3Baj7YHogSHY5tlgFLyRiRwPtAWIKA
2JRo8XeNgqm6sO/ywfxwGhXeXHltmwZKZkOs0ey0KF3ICythkZvKGGZtjJdkKlRuepaVtWEUw5CH
m1Z+GB1cyAuDRqu2FPqz0U6tFHR/uMug52h7o6ieVglDd/M4GVIeEsSOpN2a3kstcS0NW40oS8yV
ZMgUKYSMVgu6KnFzi8TDnd2uURgXG6hEu9M19bwsUhsYk94chYPafx4T5AIWKh71nxdti3HWtj9y
+zUjiTbj8rzBLshKZtY4+UhXvpuyUI/mGt/33Erh7buoLV8Y+n0xOyGpkhm3txaMEG8Ph7lBtHTZ
VllketfepjR1CskBX9rcNUeGpnRlEJZoc/t+Sz4WEEzZ9LbfnLZ0I+gorFTb25LmVYTpSu23WoQK
3t7qMC2k1VsiscM01sJ4yj9rfX3sMo789pbffHv5K1j5X98rXCjgLsnh9hZvL0s187n99Tyre512
+qGmMhq0zAlI5exUJrOZkxM4Pc2mFZCbeYl7NQPstTVzqDbbw2C/3R5GzaKjpU6AQv8BiAFI+r//
+vZ/a3lKgxSQG4FX/CcIKMrw9hPjAKz+ToC+fV8lThdY6nI1tPHLmVDsJLRPRM/VNYCMIbRKGQqP
s0Dcr3Ocoh5DbLWNykCjiKPuDAeR5kMo1RNvcnunt1Xk9m3daSuWPuqm7sY4234XSw/hBWhKZjIZ
jw4WldGc9D3zlgGGRo3racNijIJjozo+EnqK2cbIJPqjZQlJ4wZRkxynCtrKuTKp2NKd9T3D7ynk
DMaaUDpOs0+ylbYU8clLOUuhZvbQEdOMwXka6Selw5o9zYnwnS4XRznGQD50lumV60ICIZB4wuo3
WNsa35QPcPJGJR+OloSi25A0t5Z6rMKSjlSY5uLS7LcTxm39zRN1ODpVfzeQWMslbGj5t0jjSVlp
0Ubwcvvq9nK74+RU+lnlmbDSKuE2U1E0AF3GPHx7VP55Ubfgec7pFvRkkpXGxkZsl2356A5/eWfH
aMmbNBu58zXcCEyLd9mocdBLfYIdD83SJlQYxp8yHtVjWRgYR0ag1Ms4HW8vmtXVvjHwyFsWGBit
aW3ueW223MxhfFxHfUy/m9UGemDac1SnuNqCgaMwn7P0NLOxecpA1XN7GG8vzXY/375KUqnbD7iF
pa5CZmw4xNLH6Jv+elm3W+N7NEd22VsCQ9zM2nE0X+QqGw6366AWZEb/dUXo5tiq9C1NBqWgmX61
wlnOlHrrudcHtNxx1oWxvELWJWrUSDHUSbZ2kbeXNk2CUVIX1FDJq2xQ0s328vfvKZ0UGplpH6y5
Ns5FxLgaCqNvNxRMJR2Js2nT6SpSM7z9AcLvesKBNgcMv6eU4tyb0Y/QkQdprUSEllhCOce9oyKy
gMhbdlOo8aDtuqYq7yYS66bC6fc93VBl6nD8SiCSLq1BD8KYyWUWgEzPc914dK+e6C3Qwe04JDFe
5v12zLgIVUNLykHjksyUpdK04ab0lRCxke1RG8+DpZ+mvtrna3kZnYL2BVmkl2j5QeGanE21p4dE
w223JksO1S/b27EpB9lA9SzEglCTW1y5sGRiQ+9Gy1NtBgp6XpwTULqo8KQcCUERDJRY+FcwaMQW
1RQGdKkuT3ZU2fVuJCLMa2bjUXZgsitz+dksdHsMuXgf21X4RsPNoAj7O+3Kh3KLH136KQvHljO2
fE7ththdEwSPoQIqIRwIF0ZjeKbSZ5QnCbJgbcGDKSODOf3rxZpVE3MD1tUq+k/2zmsrbm3bol+k
07SUdR+poEokgwH7RQ0bo5yzvv72JXw2GHPse95v223LkqqoKqUV5hyzj5PW2xYEMPeawK2KbcVU
pccMKWPRzS1jkKBfdRFdHdaSa1NWNzqy2HFZM2JtowjN2qlqSonf7KQvCzwwCQJhB4sd549xsqN1
aGYboMJUDU2ghuAFCYhkrFVysay9vhA2pXYYfdh5CRlTatF4ixoajP5KExO2fz5g+ZTlzYaI7hri
69tKRWTQGxrKgiJuULfKVWr0ld0EqjJVkDzWkAjk3tdFPSBHWDbzGhF/YWawPnqdIRqChLylsM2Z
ZU9CnPwQ+KpzGFUNnWyGU4ePoxwjwqnh5hwqqlf6uv1GcEWaNUMMyQbPHfzwWE48MW6pb+gKuC40
j4EOq5KOc1/Sqg4TzWamYDZcpQMs8gBCn4D0Z8QD0izs8lbCH/aGRrvWglLamrQCZ7opvpuhyuPd
3EctUE7MmgurfdALRMI6joNd0dxGCXNcjGTuh8SBgKFL2Yy+I9zaXeR++JSWBrgE1FMrfShJvdUb
rcmo6iOGedCT9KsYzuNpII5BJK23oFwqWvp9VKtqo3PK0rr57kpxtdMC5tZvY/fBmAiMR6YRr1pj
+kyXjUOP22qraSDSVdQ3tkPiy7GoD6spJWhx5KGe0avC6BZo2rwimEHJYedsxiK7T5t460s+d653
dLL6ITBDqMZNyVkwZb0dxSBNePDxLyHDRh1A9hVtskO7dqlPqJocNbssNAW75sz/7LfyYS/A6ab4
8eXlXuSIcNyKwcJMIVJsS4xlXl44hLVFjWMJaIKDo6UtNbrBUY76db18tpWS5Je9sypK1ycDpxWb
rhRx9Td6hmEL+TJVxgN5/KuxGD2cQR8qydB209uWxCk3Fuks6JpDflvbPoSwSBYsFNwBtJSe644I
LYMRpy+fKhY+rCe6mI/UZBRt5DVlQcQYb+l6ozbG0aZRREZlaiio5nK6yBL8B9NbdLj1utcxv6MB
5An2KdfmAdaqluDtrJ5Xvv+lFYQp8f8pqmw/OiPnJ3osyQTYgCiLvLpIC7I5ypWiIeonT2K56XXl
Y1WQIuP38wtLuPDS7H04uk+9nV+gkiel0EePCDc2Y7fpSh1CWnTtOw6FiI2+cQvYHaXQj4pbA4el
bJN6nAHNGmUjndN7gpBfEUPVpxzSNLQTgUBMkB31fPCxRx4YfurqhizEifC5gcdt+qxoPZpMrqpZ
fx/L+dzJ4cgPwbHRgrvaEjfCOvm2+VTrF0lWEQjTmJAOBNdIIO+r0Y2PE3iotWnpBgJ6XRx52sVx
WVsWnR5oR0i2dFxh/LWcUQJPNoOyxJjDLSKEe82U2FRs34n0hyGZ9fAsk00AOQcqQYZO9ZwGy/Fq
5zqM3vCCrA9qzmOPxmyQgzO2m8ae11HBqHvQqHZLxm5cxUQYu8GomMPR8oJM1L+EjD0QVEJhYzq3
1uU8k1gFF7MlWnqo5UILB8JS5RTzdDb1JqIAvkN3H+maNBlAzC9c5rGRha/qIIdry8K2Ic1kc431
I6HjM0wAi8Pk6OW8asZv1qzGqzRjEoO5CDrInoJxYANeWPpSTgC8zvAZfy8vjpdxk2ETLGcvQi7G
ZYSWqT1gGkLNlKjHSE8QV8ZYWBESoEiwMqg/tXOe4UQA2VcslQtPgg6iprnqpe8MTbC76kOT4iJ3
hgUL9ZOS1MwaUPexyJjyHNSvuhxvt7Ny4+QcSa7ILm95k/Tx3IUU54ZazKkO7erAZK1JUeCzOsal
vx/rjUhwA22c4F7DnjolUVszWjTlEY8vo0eSQUaHKkNB/twdx4DBntZlhOLlCFVvpopeo0B//rqd
C3OvDkHrue1Atvf162P5Q0jskemmbVG5AbLEcFZWRdWSq0DXXvYta8tC0YpTwaPP+MgdDwxV7N1o
hxs/nb/oRtMyc83vzF5ER/oCQQiOIBNwWZJ0BQRROM0PahMREkaLuKsZ/lqd2h0IBXaHwAa/MEUm
SSBL0BvJRTDzwAbK6OXEhg/LwgztjeMr8a5djhADD2zNGfIQCYi1VRsohLEEYtmo1D+nCs3iZkxh
vQq7qNdlrdJOd+AeAGh3B+ZeTDekWLBpaFFZZeei5xta9+b/xXp5G7XTX8R6jD20PxL97qcCKmvw
Vqz3829+qvWEavwLiJs0DMR1zrZ1xHA/eX4QjHgJxR0uhA4MYxR5P8V6i8ugjiKL/1QDlR8MuJ9i
PUP9Fwk5Gyqlw1TXBlP03+D83mGOyOqbKsM5JImawffo/IS3Sj2U501Su9VwoVcPgMVss4OMvqUo
3DSuoIW90TF+wDfS35ka/vZt79hNVaBTpTPwbf759EyQzborcICBT3lNZ4t+1bwvKH0+173ilhyQ
8QDS8kfgRXsD0QYpoRW20qfhjlpquH9oSOjsgBIrIAM2xfHPPxWbR5dDf+M/h1bScbhuGtZWrsnF
e0eAmkQjUtK14txuGH+W1dwccrlwB31kCCkn42RM7FXZoljX81u7mce9kk0kNLrKpKZY9iHLGqAm
UMRjDbJLA4FeGTlzKRIFx2XRi5nxmKF+rcqcNjsYcI8T80DQuaQsU+7D9RkCjwVcpoqJlycRwWyf
7Ml2djLkWQq1m8uCURvxg3zuqe8X1A7pct4aqQWBmaUfWrZ72QQvmwDDr3KnGraJnMhbJmOxQhBM
1GvcA14XS1fHaMvaBlD88TGsDssiq33hAThFv/fvXbWISlj5KKywfhphq8kYl5qqlNraJeGFrivR
so0UxUTyK0170HZ5BSRK9g1gTJmQWcty2aHK8MNswAkPEWiCHah9T8fkpECgfjCWeJnsL5Y1Rgo4
HshFU5+KVmh7U3YjbzqnpYeqZDclRuoMBxIFbzoIOzeo73/tMAojJbk2+vdYIe7aSkUGLUMwmYx7
zyZeA1Hrb5dddJNgiXFlw1vQib44ZPIPAd4TTk/JMOVjzWHZtSxeN0UVP5gDnaMiRWjL4S4dZNzC
PVotR75cFacOsJ7PIiSTxAeXo1zW/F4njLasqk5SbgHq3rweoZYQvn7pk+2lv1T17gmlEMGdig7e
GUtu0teDXdaEkRL2ERpcEYZWiqo3h2Utqght9QYahrEKcKY075bXqHUMwP0BJdQaGTsGbzdGXXUI
85SvdqHvU5cAUnLZJMOQHyZPk3cCsmXir3JtuTs0fF53A5LPZf+yiyvugHDknscxhVNUyUhOhbEY
pOSQELHTSLQOZaiH1gVxbJDHWitLnHAZtww4W1IPkE+QXOYcEYsbjYQvGQ8NwOWTIp93tvwNy22L
JuLn7dzP3XVm+u32zf1aMn0hRiDv4gYjx21DTHT5NcXyk/5ZkLEmElYSUlpe9bGEBhc2m7teTkB9
h6YiI7pNqJDNZYHm7u3mu7ekUjlXN5OyNlChEiJjWBNkCaNTM69tz3KBRLuMbZZXGVrIoegvm7n0
PnLdJkIfQMa+San/BoGuQRuUH2iJ2d6Uaffw+vHLWks8c9cR41q26pBajmGc4lVtcL6Ghsd8kotl
bdk3lSPNd05SYoUuhjyYfOOMKgotr5tuXl5+885W/aH0SranFoZRvxw0L2ujEZf1w7I6BbmYN8vq
sqgc85Fkz7BpAoVh7usLy19XrztfP215j+IgrkpzhzpZeeaTf06/ZQyU/yrap45M2r6inyXTNXCF
A1xZuNiIKnfDDM5hOTQ74P5YjndZaHqfeG6gHl9eNayZ9i6cZKv38nqoOZuo1u+Lacw3Vgw7i+JJ
U37Iy3uXdy3bFOz8/ORlc3lh2ffycW/+Jle6zJsAVVCfaHu6Cjwslg/ZRx/zuk8jSzSvtLp9shsi
eToVmKG8TZ3BBLWW2o/LFuYLxUGV92sazhYVnmwOgudtWXtdvN+XyVyChSTHUzgbmaIw11nek8/h
8yQP/sO/Xf7s9RWK8Pi71+1l7f1X/fqTgs4IgTB7+qT1CFS054LWbNPLDlcPxcYey3Sn5OqD4Ufm
Jpazr2UxyF6PqB9uQAp1V15P1bBJEc5ZMhfKtJqjumcWO4G5NeqOhoKFQymMHmc1tWkybfTPYkkq
vW4ua3lU/Wiistws4XGVekyC4DETT9nN5UOb4Sg1aJ30PWFqLm/+ZbEEll833+yTvV6dVCPtVSpv
e9tXYSdwsvKhEVhsVdqqMeddPFTZljKRPWknAPN1+5XT0e8VoZ5I/qReRPbyLKenVbOeNr2/MS6N
JElevn3JXtjLE1RR9AqkLYPOO7rFJjI5PXVNUbpZ2TuqmNuN1lKbuni/9KhZGLLJuVUo/XmWBSUo
eNBaYEsdxJ/jMFFi2n9fzo2pK3mxw6Fh3jc4CMgzspwldOhAWewGawtwX0HTmJtsMJ+7WK+OHRPG
aXQeqwZR60Ctrps00w4fjU7A+jIwY8IzYt/IEdYoZ+Ku3ZGR7IFFR0VfbZd98nbQNSPd1WPMD24w
ZdoP2mkQdCFNBcWfwdI1MZe7lrHuNAXJIRooHRVwXYjVeWYQ7qE7EFOVIPdlMRvdJWqHZNe3Ex55
hXNROpi6a/NtlfmIe6fs0A/lp0h6jhTCrtcms8faz+3r2KjLldaO4iUrtKSGZGN7cLMxOyybL4to
QraX5gAlZFnZsni5A5bVCPc/+GEDTh/EUJhtKBd2iLGI2sw1gj7jNPgDokYt6c/audn3mFxetiMQ
C3NIGC9rjFutzr60ZsyWStVEByMy8dyMarZZknHLguwxvbRMkrwk6PReeDNZ/rwwnvCoucpTwlCJ
o/SHZa2KUWmKMKzXIbqfQ8YRoByfuTJvtl0sEA4Up8vdiYsX1fKaQ9PRI972Xnct73j5DDLYDMko
T3PPmoBKxUb2LZVcpCnijNWy2iFjJ9wH8ReSIiMidZC51eWtZcJxLG9a1kbZcy1rry8s73v5k3mM
ntIYFvKyj8pF10NysIXESEsgF+qcQ8NZtrnZxZnAiW7NmK09LPtsxeDlEsDIRKhi2bW8GBK1wm+L
t6EkCVZ9xc8D2UCiC8E1ToPOPu/Mq9G3DNJ1CM8NLdyntT94gxUkZP2XfW39I3BkELlkZL7sMjOh
UA0PUpnIIaGqf1543RwuS0a4KHLSTQ97e6Bsds0NIFDYesLpL1IviLetfhTuxkQudp//cER2jpMs
nDAqlNfWbXrBtOOTQskJ9I51n32aIP6MHgBpVjT/WFkMz9dTTeXsqcYugllSvI6Dw9TfddqjtAQK
4Z45m0TbhMmdEV+K2MsgHSnHIr4EPN5qPDOeLY4OPhuKz/N9yuOLajx144lacuo8Mx+68x5sGDZl
iGoH6siifZJhvlGs6nHrc1xbnH9PDhgteuxV+33GsmWTPaOorFsPKpetfAV8ZnL8N629N6mTVydQ
qmdZcq/BtUC3CEcZ0Vr1DQER4fVeu+3CDYlmg6wr9oBnqJxaBajsmUHFk7q1sj0QGmqQEvD0xqWD
uOZzHV816rf0XN2WZyfzgJ3RWXwBRJBHdBWt5oN+MFfx1+kEpvJ52urYFZ31m2KtXJm0RFQlfHU9
vNf22pO4RgO2Tx4Ird9B/FyPOxdp0iXpuh2lQ2fRlb2xoEVeMekEZ7d31tk5MKZvERPL9gIxN2lg
yttTSq1BcQ9n1kkHtNNtBSPsFhHJmb/+hpDjMt9jWHVrwRLYJNfKRfBjegrvyufiVJ1gaGAmu8ke
KIsikmt/bnPgetpt82Csf7S7+bjvvkI3m+FbUl274gczDjkUVwd93NlAc84mg5IQHHDpstYzEG4v
zzZW9YBuKAo/DcEGflJdb61q528pUMPY18uAiLgwJW8gsIKQVJ8MeJfhavoSFIASNtSWoZEgyUyM
e+h2qNLx4JMMVIIDcPEAvSN9BmclYBXWX+sjpG+Xw8r31iq/scYDbCYKdfcATRT/Hqh+EXjQ4mkh
SU/Yn7vt7EPBQ529zs+D7fi1xXrsSTsFuAw0a2rsAkq6x/V0QwrTcrftuGtJj/rUzkIs+yRNDR71
8qjO2y84X8badZ7syuIC3P33UtmQQdyE9KTyf+jp0zf7ySZ1RpmzeUxs8INHn6HwsNIvifwnd9W0
OpqUn58pR7Et18W9CdCOxgy0A3fSycdCdW1/oapoksx1l3w26kOoa0fD2PVfp1u3PGnGTj0x9rom
xfQD9RWRCfWbm6/SQ/+ocldWJ1GsGP14OVRaLMz2KWMUawVbCcVfhOlSeKbd515LpVF5Zt9Z3/rr
7Aor4v14DpwP/FSZn3j8lR7J/3q46S28GM66JwQWP1DyYgoEOd4Hqye2KSUghscv5OPTgUn/inTu
Qb/O8f6V9WI7JMPRD1IRj8r39Ar61YpJ2q32EDwlt6ApSC4gCLRg8fkXyX11XxzVa6IDATT67ghf
07oodml0hih7b1zcoR65UXb6Vfwjh32FKhw9zVp9hoxnHeDubSigoKGpP7def4305ajucbOt77Rw
3T8STU724J3OwMM/qMXK3pKSOevW3W00IGU9EytmBfF0hh1RJdYt+iOabCYQ1/3XbF/DSXc5RLAF
Z+opWNOm3hsw/8+CG8wZOPRik8GSPNOY/Q5n2pm2dXb5tfslWbt36BTX8y75mnkANEtUNpegFFSI
EisazXVwoNJmQIm+Qnl44nGLtwTpdgEi7XvuwxOiYwHFkpAEwWHQD9g4XMTkkmEGeOP1d3+HfeTB
3+W7mQc1TVbOVbtT9+R/+pqCSenjAM4K1JO2rm44p3vycYDhKPxbIVufgh0y1qCnzGId81hfuQ/I
uVHaF8EKFRahdZ07X4PfZe98fNS4Dz10j50XbMBpevGX4bzAXYHOANEin+huzXsEi+A0wS7rJ2cd
7KuTv80O1h3GFo4HJWA3JqtLG9uwI0UaQCroU1YGvTr0vW2OBXa8+TFdJif30bhKPuPM4IXfIAiY
F9SUDKvX7s/JUWfJMRfTAZqNrE/bHcGjg2rYtRfq/oVwGNi0coaD/Jugk5wbdQPojqixug3wiQcr
dhhb7wxJIdJLpPE6EbBDL/9kWQvkhGRZG0y9RWYoXx5cFUAb3kfHxKDyM5LvIXzPgP0//zVFaIxi
Go1JSWviwdEB9mvxhXPsZ+pvbSZUKMIP3T+LuCbNoOjoY5a15QWytl8BN6F7qBDIu5jOkXSYcXdI
NBA6u9YZFAopZlgwL6uke+A/myVaeMvAEaEJGXAOFQC4wOnHQ1hSVUpxYRjT7srqvWXbt3mJYuH1
lCTT7iXXtqTdlizcskatGWPs1+2aoKMXheoRcVW6LtMapbVUd6pyYUeMbZe1133C7QeMxLsrX+3X
QEmoCoctTcpeRrIqdINrtOSK5weXCEXUg2OnjEGsXOxjapI95L1MqeSiTcyLalLE9jUlt6wFcir4
uk+jFAKulnq5RNmWtNSyVi/KptedhoWhph3V4UaTE0ALvZgKsmu3hINbGRJc1ihgaw4Rgttdhh+L
IFOaqrq/dVxCU+XYJ5Qy0k34XVkda2rnt4ZOe9zdjRXlDpSabRVzdL3XAJIKn2Q1JRSo5HnUkXuT
uifUYTH1LmSfNQR2qVR6WR10xpEU/sumOiBvdxgquZhhUsKkUsY4QpwJZ3Fb1k6F2zw3AnkAUuli
1D09olB2lle8Nsz7bCqdTZ9iCL2SKIoDnqm4AOJ1uHakts6VV+518bqv79Vpr/mnfBDZATkROVGj
wxEaVfOt2qD1ZNaj276162UgbgnRySzIyiT9uYpk7NhoZBTpJXj8GkwGsv3VNG0aVoVqAcSy+iGf
2iNzX7xRreobBr8uz0jXklxv9Pu+cQQzNxYquL8cav6mIWUNMf7fecflKr9uIruJOEgmhqqUY8rL
u+RZlUlqL4WUzSGnBiw1OYR3Khl0flnIGLJZ1uwMApjabsiQpGr9lTJjD3i2RFiXrOTLtiPVdf+f
jPu/JOMEUAkSYf8ZncGooo6eHt8m437+zb/RGeq/KKZwLBURj2lpZLt+puIc+1+Wrln4Z0GzUF/o
GP8GZ5CkU3VcMy1NtVScOUgU/czFaca/TAL7IDNUy7Y0/KL+m1ycJrEYbzJOhmvppqEbMDN0VlUy
e78k4wKS8bNTFt3OTNJ2XWHAfqnERXxsyoppfC/w9wlDMP1Kcop8lfmJVhWrQvKmyyujnEPySd2F
0lKY6JQITm0cVU/4+SF+CoBad3mzb0V/3pgVvtlgEDw3xAjpzfn+IMX3LmlGsN5wNCqhNNWxOcGQ
RH45hKoKZrefx9ZTuVQrytm2iZJBjQb1x4CBkN1caSB6GAgXSvqX7xbvbLtevtwlLqfa1Pj/Zk1W
63EvRGa2Xl0BKeoLr0rJydcTbjhIX84o1LvEM1fB3wRoqh51qz8f+4ffz2VzQVhyjxlL+vONecss
xoRaDqP1Mqe50rEgWIsBMaFUw2Z0ZAT09lU0rDG+bDYOJqd/Sa+Kd/fPcvw6R29we1NvLO3h3iZz
xx4ZTmpy8k2TcWpc958CBPNn+kQESDUoGNV1WJ9oCL/XvYOx5gSjJDM8AhF5xthTx/jkL6fk41+k
G7Z8uIDYvEv4tmPo+3rZSnk2FqAixnE2F0Z1+suJl1nqNw8OB05AUqAJcwxL0x373dc0gaNT3ud3
3jhjYo/TTEzVjRXflT61rFYboLHOwWBDhQIEBX19UIYru66pkrIrjbJTsIXpaFnHGPfYF8rR9/F/
gh/FBw/EuwT78tNIJKMAFRq3pCHP0Jt7wqx6jUBk23lN9WT7sGcsJfxOQp5uxb+NDJjPeP6Wf7kT
fj/tpkY5sfRJEoag1fr1S/0wiZHIY2QVE1WEd+umq1Ilrvvn0/7RWcdqxXXxDnEN8712QAUtiDtx
wqEFo7OeHSk+LCzsiXRR/eU++ugsvv2qdxeYAtygCigT9sCcuGdkqIBAxk9lDF9et0E1TpBeo3A6
//MB6ig9fruvHAwATV2aAFrvG+QpTCxnQFbtaTZeXyH0g52bqcc2sjMI6FK76V6G8dSdl+Vw29oG
gbEK1gD1UGelYifIh0x9M8BroBZIgx1h+/xubUthqgOkr4cfOianyhxVynNdXLyU6LnG+M9TfA2t
9Niv8jp4boQ176bkqnYwjwgS3A4FfMcTsZOgvRad8tWozGj3lyOXJ/TdE6UzJ1IFDGBb++22dZrA
0kiZtV6qtSDbxuiaqQ5FiAFHRc3mdatScjcAK7N797ZJCX3GxnQ15L29Hkez31j5DTCkirGbSzmg
Lc5KpxiohoobInhwEntuFo2R41lDUeEqNYsLaSlZAnGvKonV1fSTqRnx+dh8ByDMLJKq4Z3/ABwD
skrcnRR8bf98yEL83neZOqoPXTZWSBSX7vnNoxq7qZXMJmjNorKzTdfNx6GKf4zFBCqfQln8mFdz
B9p2wEp8l8uCYcV8lhAgtY225Rwrp6B4yhP+VfG0AwqypprqC8bOYhPJalhEOFurMwsG8Wgp9NS+
dTuCnuq3WHHCz9kIXWew6SeVqtNWGq1Z22fTyvApeFHb7Ji5hIE6hdeMOLsee2lFUH5GfisSCm9J
d2MRCAyvVcUetZ8xHuOZwnOd/AB1vqQau/46KIfPDlPUkVhakXXRujBuVNX87JjpTR2b5s61iERY
ebdpe2TNRX5IAemS/lXAzNmlvi40oLedEd2RnXKo5XLaERFK8FkHQNXZ/WVtAXKVgDlnGr5PpVZi
MJeDKgmqjHMH7TQ5aM6VvZ6sTNlRdn5rqHgLDEp7GQzRMWkMnLPKz1VkI6Uz8NMt+pTSKhm+mdsE
bFcNR7RXPonCpijE/R7W5vfCrq9M49YqGvBclflVE9YtM7QHRLcB3jPjPhPU2cO6Ipjk8CF13xHv
dSgWxnHUKzIkDLRXlDbX7WUaTn+5q35vuKifY9RKU8zwzrbfDenGJjA7c+A56ox2W2b4XvQJwJZo
vPVHZN9BKOmyRFz+fC9/+K0Q4iwTeZnsCH5t/92au8OdZVWUetfow3VXpM9dbV2Ms/K5NpL7xLUe
/vyNH4x9HKlks4UrXNfCw+7XrwT11OdK2jH2Mqg7yfHNmsb4plbaZlM/mnaP4QblT60ibaPmqz9/
+e8PLoVtmhyeu66q6+9xc0Fn9vHQFxyuXTyUtcwqaMremGHQIs46qO3OVp6UAU38n79X6L+1knyx
gT2ghoRP51T/etAZRl5ZO3Cejc6+cHnCNnqWAbAM8ApM8ugxY87APBfuF9n1C8gPCUKx9NHq7ygm
FX/7Nb/3+vwaB5AftUXCZkj066+hCH8WVuk23jgyClJlsxGgt6LEG7aYM/Fkkju+aGwV7qpRXCYU
75NJizdZONwWlpZ7JuG+P58h7aNLw3hYmBTG6kIY726LqqJWMertxtN00EhpSlDcMsS2j/q7Mpie
YctZJGMLH3mbFtDvpfeZXnyaSHefmlR8SUZim/B92kPogIZJOoGtFZA2civUs6rBrYi185Z64guG
Ir2HUNZv/ey8QoQQGjizEPTx/3Kal2HNr10jpER0nMwIdZe52ruxSGBg/uuHeuPZxux6+boNugth
+9km7zs6ZehiUHGjCiq9QXIoBRo+N8AiUlM++BmztUa1HrWZoYvVE+ZK0ByUZUt2oXE3M5wWG1Lw
VgXitE4CX993hnOraoW9CSxstmDY04S5JxdQxM6EOcyl3Ac63eqIfCvgHBVRmP1l9GW84zkyiOWQ
XSFwkNZRQkpz6beDWF/UMJ2cofF67HbaMNyFRCftUJl2cyVOfYuBhhka+3AAc97lqEeL8DmO4NSG
DPj7Dgc+hufUdPkjIe+KgCfnBjvBfsLVLy4esrGicEJOZltgJ236TXGGz3WYOoc0F82mG+T4hzxQ
VtbUKpk9MXCt1FdWnxycgJxS6TekyaLpcW7wnU0To16laLCgfDc3Q2E9/fmeXkZ9v90Ab87Gu+ds
aNPBCIqp8QLKMgEQTTDZZ+yOCzsb1iWMwQ3tAvZBaDEt0ccrV2u0lW2bn/u4vfzzbzE/aukZgNNJ
0woJYra/XhlnAn83mV3juZndewMYwKOhJfedDyK/EtMpMtHKQaNFmhWQQFVTcZmNRQJlEcNNtBEz
P/zkgzs8M0sUQk0+HW03AxYxK3Dh5RgnzkExGMk3U+NDEAM+UuXS790Aoz+/gsXCybjlY2/BJMbr
2fbTVdhD0BVOkm8yJ3pO8xY0la1d4qPnb83MeshKaqcIjU5n4FBGL0FJNOkqdj80UY6OmxYcU9yf
XRn4VO91w39E/f7Z6mL69tLd2G1137V4OVLddIoqSgnq4MkRcfpiYv8fZ26/T2+IEyGONhgDWyoh
jV9PralhgOjHNKeOkTwGPkV6ChS2M2R9+l8mUh80khZTWOTXhs2nqvIivxl4Nmli5TVAFQ8g3nNc
VqvMLnc0nVfOQCI6hI6eZ+RJjNy4/fPt88GQl2PUHBeJkGHZ6vuJc+UHXWn7Js1zbgJeJavZOaOx
T9rmu6YjHZpJ89la1xJplwSgACRMBmqcQgvgWQmWAKXtPBmAEby5hBkDWS7e4NroW9Sh/PmnfnCj
o4TXLPAUDC6Y2P56jtoApqwksnp5GLiUBGIAEz/2ano1KlgbRtFzYxd/C2Ytg5Z3TzoRP811KLXU
gW+/uwXcXmnGKOLpEn13AfB2Tdu/tqm6nC37BPeDUDzEmK3i6juiDJ801BxaA9dncBPQnIVxNep1
uw7Dtpe12FS7RtNtJAY0DX8bAv0+X+NCmnSdNtfFUN8Pv6Ku7c2wp00anKJdq6VNxVtih2eg1aKV
GcbPf74aH96xTJEccvSmSqTv16thgTwNwGQ0np6fD612bhh8q5ZbFzTOJCO4fykvGtO18rcb9vcZ
uWMJoqTcrlwQw3nX3sWNCAphlI2Hhck9hcLXwmZ26MPjJ4ldXzJdWYmA+WcywjKyghazJNxBAW0z
D/eDbOVkDQZcgHNQTR/m2Sr/0lWKj1oNYTN5VHmYHfN9qwFZBtRpk/BEKcYjrQrGx/hQbJOyOWfe
+CNEqkTxrLO1oNM49nRTGni3GTO+RrU2EyFLn0GG6H95eIyPrpc0sbZNZrdUory7kdug9zUdgq4H
jCzeqtkU7pUcw7dmxllnYvDatEDgIBqq26BXgzUDx32pEUTsYie7mjIv18zoRh/HH6COh5tOBNfA
M5qLID+6cEePlRNezLQ0p8qtOjiHZu5FDDQvcvoFNxbnrUOpH5ZD7vlcSr4qpgy07ZNFhbXb3zfV
eV4yQ4hGIjz7pm0f09F8mLsU4owe23daFTzNVYRoQ4TekIfjeSro1qBjlSfSt03FGOC/vr8dKNoW
jbHNWFq8u79DxYkmM7cqD6L+Sp+jeNNhCrQZchRFRWfeRmF3bSn1M8LC9Z+/WXww1sL227BdlRof
x7HeNXQRTrZlVduVZ42pvYvVzthFiu97mq+TxS8ssR/qmtLBbDikPvFNXYdQH076fz+nYi5lGqol
sxG/9Qwlcs22dIwKttd0WRt4E1WJqm6iAe6CHYrH0cnFxVTkp9jQmr/crh9NJvlyorlMYmxi+e+e
cm32gxjeVuW1NqYFXRB6mlN8i8sgOGVBpW0iBU0Lee593AdAnhF7/fkifNDKuCohPwOYujBM993l
Z6SUt25oVph2zhks7z1Qi9hp8ACPM22N6vhvR8xU6IO5JGNKPLBsSrvBNr97RB1ci7pgFnxnn7nf
Cs0Gs1y21tVI0GYbtfVNmiNBEWPl3iqmo3Ib+k86aLWjPfqVF4y+exUrj3msoubIqAUeogityqAH
V50GBFRUcCAKIFKtjZkFdZfKZwf8TTnVJgy0JjkpyWjfNYSYGtUvb7QwvW+mflrZcAQf29Hd6kj/
r4HpDmQRCpMeUGXam4/R57wtMcUtMVvERkC/TwwM7iAtbQZtxJmSOdF5IOQHGcJ/TPCQjPuV0FT1
E9Ec5dbwGUbag3kXUeqxJ/zln/tRKvnmBvI4ta+vZ00qSwb9msRG9bl91gt8jqOxt+4dSAKziH/0
xPVrxBp1F93azCCuYYEr50Ptg+HFIwP7z9B3P8W2C1czmI5hByx9nsRdk4sIy1fdffCbOPfAIRIi
IkV+mbvpHSOZbo+1+HwxaiqKow4nhdb9yiQoOS9hgZ4ciL+IA538jgqJW7UOunUG2QdVWzt9keC/
bGrHR6MwU9oOTMCpE4rOEomynqauuIkj+7sWlvN3NUFE56ToxyKULpCNzye7i867sX0qJ0QwsGgg
UTlZgd15Gc3M9xCARIs+pE2R/UYJ2opYQKvcRP24slMKd+YCISopt/tWiTtPyK1llx3Ozmr2jWyt
q3Z0Qc8eXbRF0R4mwiTLLuGUJlIRzUvzaDjFclGoRv+ytuzzE9AJPaVYEcDJONHNE6FH67SsvS4g
hPebciAm55hltp1g41ApVETn/jBF54FB8d8QUKET+ElxDEdS/NQjtcWxsuuvowXYEHU49o1SPLus
zVmWbtIUIV3SB/OlAvn3EmCaVvjV5bKHzN90GaWxsXPmZFfU1qnNffN/uTqvHbeZttleEQHmcKpA
5TTRnhPCYcxmapLNzKv/F/UC+wP2iaCR7fGMQvMJVavu/7showg+fmtevaIRG6fJcOUyft83cJGo
cSv7fcwssW+9Yje0HeyvIYLhkNFSHYMelB+vQCg8L97mhhO92rD1DQQqn5ooyxMqmpWlUSbrVaW9
tJWhvYxl/YBd2V7KVGp3g5jhOUgI1B01i9QpJ3qLIZkcRdNAK12+LCjxL0sIfdeMB4VHRoMfkQ13
ygRoLjlgLJLg7oT7eHp6MjH6PYCY4QbWxvzQV3WEYIGAvlR304dd9umDAVO/HacEVv3kMn53e3Gy
9KQ/RXMFRIIciI98SvNdVVYezFkz+nBTPFzSblFkzv6uccf5Y7LJa0rjfr5ILZo/zKw4arYRPApd
qY/iK18etBuRg4aWfBgqorppX96hyk6vLrxt5Rn1ez0p8rGzWDIjt9AVlR0rOlriG9Ia6/a8R+k6
0GugiW6S0BhaaqR0stTZq2cv9OrsC+eic/T81j0WAirijCDEbqPy2o9FvGa9pnYOMbIFv8v7MqNc
mZnvrYQTI8qXlvGqFzIDUnPvygp93cyvjUImeO+FdDf66OMmyfiP8YLlSBeH6qJN5nwaqyZsTEw3
YMDZnkePtu+7r3i0f/RgO5F/y5s7mNa1bHiflCa8B00V7aVBY2e7lfgr3ALRkx07zCD0OixjSC19
0yw0vrZ4nYvuMfmj+7MAFrtt+grv6Kg1P5zxA9FL8WEl9taqNAbHMu3JYa79n5041ubkfrH/HcNR
ze2+0eLshwO8rlkedy2q3LwCAtSPHKsWROZ318bdYipz2nckWlVqTj/klHxxkORf0or469lrapbq
7kPw/hBAYeOk+Bi7oXtYfnIR00dl18abr4ISrfP4jn8lescpml3TVvvz/Cq3k+Qim5yI26g0N4PU
eDWYvT64yCDGdKPXYLmZWrQ2pZjtU84KdFOlpoIy1bWbmeHSvjKN6T1ABb9BOmexbyun99x2sm3u
6b9H0GzrGu7MazcK4xLYyYtq+ua1XW6MxYk0lj4xgXEGmaN3GDsDXTsOEoF3vXyZdm36msiKzCn9
K1hgSLU/evvBDX6MliRlfXD5LJog4zXb2xtxlvxuvnmhh32vkUDUDb59j1yPftzZqLxxCD+PQYuM
mQ9UtWVNMSg053Hvnh3Nh7jQJtCukni6xX493Z73ekEhU2Y5aGItDafRYp83Ntl9LCpxc/OPoI7j
sOiX6N2FkaEv3IzKZGLj1eAsXM2FSAfnCbBKMO8DoIoni/laVglQel5JrFtWnewKm1HTpMFuQCnW
ZY4MWdE2D/KbMuhzNtJKk5TfwrV5l3qzuD0vdqXNnwow/BuGrvP1eeOwNzCyQN/pEPDOdlBvSQQy
D+Bef81JeyJ8sdim9Xep9X/cCJFezpyNX+AUwMLucqFCOmq4nt64Tew2BjgYxxtHwoeVZXE0J6C2
tBErx05QEpNZZlV/kyx7ybIIBm8+4TNOvrVJ7RQGBiw09lY2Nj8FdV8/NtvS8/eziUOvj9JzI5rP
tsYrYKq/aX+2uY7TwKzH1v7ZJ+6Lrk2oD5PuQTm/kSOSFA/W62rqHWwC1JBaYZ/9rv00p/Y+Qxpl
HHLLPWIZBMTIMoKHWHsrx8s+fSAw9uz8Icd0ZzfJbjSPUQ8xNNP+yT65Tqb/d24Rz0urXGsxSZed
R4q9IjKYSM0KATcbJjMuIYt388JqITVEBOnRKOePbnLvEIFn0sarQ6bmgzXlj14ioqNlyqvhMKY2
JGk01Zacd02ibafe3GWxu3FyVo7etIRrPCqL/erkKbI6KpsJZDGBMm4oWR1+rUpSK+vZqW/74exW
71lW92s3dV5SG/dj19gkePUkdFkO89qoIG8m8f/4Rk6cckKEKxyehwyiF3ea6402TsauAeG9Rje3
DBm99cA0ri79W55CGJrnoUXxWxzaRuK/BnVsS+2WjOOvZHZDpwSNpauJX8gyvmSlXxmVIFrEXqSb
G2+m9wya+a8YEo3lnwm+kPcX16R+DXYUjaBSfgjo8WJmJJigCFkc8tZdV4sU3smxb5AOkZs/zI4g
4AbhTw8cdZsVeUXSSdpsa1FfB2IOQ300VMiqCswfhvNNXJpXR6OPkKpKwqY3g9PkciTY3rfW9mjx
feufJi0CukGgYWMi362fH3oT0CEDCFvC0La2CRspkwR2ZxHqbAb/+joWNegqsvC2C66ocueLJ/ru
OAqBL8SKd/VQQuVJ3tt5JlBaOkcmgf8ko+RYFpA+im8/Tf9Z4LdXw4y0vaOyWHkouLOC19jumw+3
t75qo0JggBTdebFvicYyOg6gYg8wrkaAKGRgajzBFT4EzdHWVdqeyDMoM1DHiCTzSx/F4Wy6v1Bx
4CCpnSxULqEJdddz2TXcjZEigqyn9mylSHlTffzhGJq2I8vwpqreIvYNuYNRD6eu5LpU9d6hMBPI
jYjkLVB4yJC7P5ILYFpNyaOd1K1PgS11ifA2eP/HE+Gm4+l5ryFoTsVQsHEmApZT9m6Y4+pUjRbI
UY82lzmjY1TVKfdtDSmIOAUSo0CtExIMo5mwD52ZsZ9KvEqxOvldrFAZNGCaSocR/PPBp72wauOz
NQ6AZnHmngivY6JY6fVGD7L6ZNLfVKtiqMwdXBfA//yHtT1VJ8/1OD2Nkdgb5a+AyDAYL2HNPH92
lLZL4nf6h9VAciITJzm59O4rmTTdplcEYPI86wjqs+bkLOSeulhkH2qct9jdr2WW7c1YaVuC8n73
cSWJIMjqVdF3JRm2PAlZynIhkLbDFkXrTsLxpn1J/IBg2V6MJpmcfswsh2vmSqMJPPrKxfLtNtrG
D7o95Lp0BetcX1ue2ZyeN+wFQ48gyr3SAC7DGDgonJBI1Iocw4hg/1+Tk3hKHO1TaXC0m+Wr50O0
4OdEeul2VgUs2Fqe5kLIkz/OX75DsWR1CMsYRFXbzgVtWkYzjIN0eZbrpikBXM/yxI8nD3PEZ74t
rEPqc+GHVHaCuJufsuWeMYjd7Ih2n8nuh99HZchXEfAFbsqZCGpbGh8yjwuOE+DTz8fTPOCofN4d
iP1hTOftaznFJ4Tr4vS8F4h5ryUuXdBgh41tDHuyMHeewgHLq1F/iqoZw/++BMien3hLdWvbcuCU
Cbo8gBq5lqQATbmZNCI6x/IzL+Piv4f91vZX0iX2csAZLsPWthp6DQwTRddpR0WsIJ7VaMsyw0cK
3WN9jPurtaCIhNeAiNz5Uvns0HQihH2ua4bH2ydvLW1v8IqvIIple4MObmsuMIM51zaJr/uXnInV
JR8XxX6gE3KhVSYfcuKGysZTYSy+Z9+ITgz5FMR48lgUiepurYdO5NBcWz6oh2Bew7IjVILdg1bT
q4KW/zN02rBG1ZyuJz34S7JTOPpi3GaEJw1DK9cqMARkq8XQDBg8WMTU3J0TGxvD017sPh8Nnibj
fvH7Px99Gp2d2kiJp2FUoUHJnnVd7J+PW2IhADz/nu52voXg5P8Zpp/f/vmlPlhw3oOMwPrlT//7
f/67ff7TUjPkuug0tf7vweffqp4/7v++XbVQV80Fw/G/n218/vDPv/PfT+JM+adjAkx4ft///UUR
CXc7jvZnafagU55/mmnOvnFGLtMx0Y3SHNvj816+3Pvfl897z8f+v7+HlCMPu06+Px9/3gyxgu30
v3+Lrt8JSdi8PR+ak3zeqqL83bR4VF0fw1IRePbm+eX/buaURrqca17t513OdLBVweiQKWQdwQ6o
vSCSdB1gBdmosj6TUmlf0FC6S15Ng9kxLXZjYUD+HD08ZcsucEwne4047t+YGi08DoOIp8L9w4UI
IByH8y5T4mAVZKABUbDuLUCdMI/keHF9OnFYC2FRMJxRTWDs7Arl/IDAysyG71wf9d1MgjapEMRi
OhsN8t060X/7tC43waiDPvu18H5SsYmN4iBfke/rrZsCO6duc/a4Wf7djO1VOeYDwQqyz5GEwEhE
nyUT+5XmQiLXie8IvLtj6GE51r+jMc6PEWlcW8806P6j9j0npF7r1LBKezfZFWVyEGp2d3rgvMoW
cRHBLXtaq/s8WWES9HCwob/DJjZ3ltGec0U0vE8k4TpA7We5UU+eN4TxgSUweLqN6iXJ9V6xkMfr
38nr0NePxI7MVUVwkgziu1WOdzMt/7U2xvhCw1w7Jd99b0Q70dJ4+Fa76Rv7mBIfs3ZStggjCgsa
O4ZFzFiYiCkqpAV6q/VbA3rJmYyXn2N363T5EmX1sINc728YRgZ3ry9/E90itplf/63i7k1r62nb
6ThqEzme4lT8KtJQK5THK7vIEjvIc0rgE627nVfK4BQrtAkJtZEhB23fmd+ujIy96N8F8q2X2KCc
qZLorKFPgcB5mPoSNZKln4Ng8awGaYITpCTfpS7w+CeJweX5mlZ/AVSP24YWODScOF5lTpnDajBg
Eeu9B4hDATHH2Z5PuMyMpuZirzLGWkZ21Uik3TfR/I3GMbt6Nn4sW/mnoh/hvDr98LAQniVF9anl
VXPyIEyz6+ioduy6vORJtXd6Wz9MWbJn9PSh8SOcHEYfqyrqWQNG/rid7dwOSy+N9o1Z/aK77Tfs
cMpd7Jn9LXFXekfJJzXW8lXXxvAmAQL0rDcRpNdsFAuPhrCkd2cEVmwV0wH+IHmjoZkwThG/l7KX
PUX9Ax1TQGVCbYDU4OQq9703wbpneG21HIkLFr2u0A5wLJYoMWkfCldWZ5lUXImKijo4Y2QbWYRa
M0lEFSV+wnLiCj+Tp2OlSp1b5kONjzKLvA21huiEOn3wf4wGEd/+76zs1K2Odmmk0vXsmNcuZsLQ
kIq2z/TyqhuoP3oH4lMjsJGmU1+ErtMEO7SvZDtn9teQ6z3mfVcs/BH92rHApa3As5t8WoRFhgkG
+E1a0jiJkiJVxTJfgzcJNS3H2MXvsfHKYWCMJaddWXV3Yo3VVvBNAuZch64j+kYnUAhkBEF5Et9o
7oOZMFkLZ7pNae+6Dp5UDuZc/7VowCpNUYzw7NDXMdHP53+SVbJWJj+1svrXERd17IyZNKY2dneF
i1yrmCuQoEHBx4h/H4ztAucVf0QShaN06i0ldwk6JfAuYgC2mFsJieMSOaej2Ekz9zujc/I3FYJt
Lp12RJLGOO1VWc67tE0y8uKHv0lSTg9OQIQwRPWsVD0C+MvSOpwG7GNqLtyDRjdnoPg+FfTusVtD
8u8pwCzd/LC1AjslvpZDaXQLuFQL9lOPQ79Lhw2BgeK1Ha2/kXMpq2uTsscBYG0tk+D0PpdGcBGl
tS6IMdsYquCjvXyKBmvB44zGzYsVTVzQF+woYQ9ZE7JMCuVLvdwM61TYjOZkC42J6M6dVqtzE1TZ
5b8bk7OxtYJ/US0osFhCbHXInAn9JrPUnVeLcymRqThJuvZYB3qsABkOkrEHsaI7NQjnTzSU48b0
2V8UcYSX35LgnQpOqqWaNHeOig9w1PO1mRDAVWnSJ7Zh2EoPmuwktVAloGjh7hKI/ss2UmONEy9h
TS7MzUfTSzfMEWEx2sJjKnwRQhOJkblyWmuAPxkRDXtb735NcG0OXtTzvYq1FpHDyXXF3PLo1q8S
6OudGa99ginXutfmp8TKMMiKJHSTuPkzFP0fUyf3K6PYkTqebjVKgzpx+i5Ni7xPazdlk8ss1F+N
SqvOqJx3PRXs3TDxt9PLrDqkmzDjLNQ1av6RmLEdpon8nNv0IiKWGvFQpDt2ORpvN4weRVfuY6Ze
IcorNb01EadsLlpny7r5J8NGYMCCzLzclCsyB0y2OYE6SdBGytzJ1uSM6vhkBnxPi+PxBlCW1MAb
ZeoQVh2cB9xQ6brIDC9s0ndG3piPgrCT1i2Y/QBlrUfWvQli2quG6xCX+JoRWWwhO9Nj+fl0DHIN
MkM33kVzaqeAzNrWv2VUgHGuqYeyqj+k8fCms/vsMmbNj6xOE4JFTax+XR86TM221MkQkUuEcQrj
IoE5xkXYdCFlnKwHUjlPHsv0bc6hvSGUcA4H1R97McI3Y1K/dlA/35qAi4vVvxhzjH4urQWXWKqH
viLCe/q5QL1fehZImzST9tqTUuJgJsSxtBGwwYE+j2jECWbP/g5GXK0twyX8I8hY8OTW7zwPzJ09
KM5YZl17Q83RtvUGuB/EyjKXmQ5Op7JTo8gBbMGmasWMJ9sff2tkN5/qNg3OYxDEYY6mEjWWybIN
Ms/KQ/d3ZRSgn0miXBtdlN5rmx4W3hcQgXL0CcEp0/sDut28yliv7mMn7Zc4UJ18XXc09zi3FPkk
L72yitcqx7MOpOiORkG+oo3PQh8w98bofqouqt7gZXSXUSQ/+bjVb63fUdYviOgg+mf2afEj6fr6
pFfauNaXL1HGEfPumhkpG+V4IKkKZKEHwWccjH9akp/8qt2qYNz0teP9IJyPlCBWg1AU6VXJu7wR
Sa+wN0B1WGDVTpSme9Osh41nDPPN4mleOaldHOB64Y/lGxHtTI5nLb4cqEd56vePyhXxlZ3ptR3J
z0lIlmMEBa3Fz/+1TtuvrU6RW1Xo/7L2liLiP9fDbwYSzYUwUNZ/OdLKJawmLch/wlhrbtNkPOjE
yvLp0rFvaF1/SllmDShgdgWiHnZblJ1TrWN/7geWJDQvMo6SPXE/HO2UKU+iu27+Sfxu60y9hQov
BsSWRDS4UftlWuXVNYvy6hiMC6OiHWEXzochleGYYFYCbBZqlXDvfers7MlyiVNQ+74dXhzbaa8T
ZnCuIEYfEkRjwvrn6ho53gHtngAWpgdkt1PDDvKHMsVIhZSw2zOCfVGZv71Wtw5BShKBxRjBGq2t
OxC68YxkyNk3raxG0MT79rkY42+sdQxEPW/YZunsbnM57HK9dA+tSGQY522HxN/tsGzbXHCjKWee
MNp7qwy9HiY3e5T01nPqGonhPJLEcVZ6BHCqqFI7NCUTETJCbIQm09ZNbNgEQ9PtZ5VDFBZUNyI3
N7mfI6vipBiUG1qMqjZOqVcHlTnTyo2mD1EbzsnCsQCYGimzGIsglL7K1yNsrlcjL7aNy0i5RN2y
q1xcwiyqEiCDBecW4/GVWTfTxmPxZujNgRNpRPrh9gw+evHi22KlI6tunODbsKP+0FtMhhvLWbVT
QtE3kEBh0mWvKzJRQoJP7I1e2NrWtLuLkWkTBNNaXy3952mmYUXuGrEkcJIvkxHrwfaDrxgqNwG2
W0Ok4h6PmEXyzqdOcvWC4sJjolLR3dHRqr2OWNsaa3kepiPCaRq/tCG5UjgKT3eyQ4SJ4twdD1Gm
cH823hQOMsg2Q3ZP09q7qhoWvqGP73pDyrnSPo2RrYynHulURyGJOH8masWzLGk8Ga6d/TSatxiz
yx0vTLRXNpHcDimeSaSRUfQ38qT7aaR/qqmItoEzTmfb7/2DWiinSJi5qGfiIiQOGMOW74Ucm0vU
ZsZLP7xVWOYpzjrtIoBYX4uWk4RR/i5DcPIoRMd4iNCLS59fHZ9eLgZ1ySo8bqhsm/YRUcH8m3Ll
XbVkYoLtIF51LVSjC5wqrxgvkMOqwK/PuImWm8aO21B5MzTwrgmugf5g7XUuJn0fqzLbq3l+q0Sb
nllRTC/KnrF0a/QaXcr6ybF/1M3sP543jO32aWZ+V6XF8k4nHdpWHpzSZsIMFE9vc5SOF64H/Yvd
48I3xdfAmJipdc+GRqBK87SgucxdVNAXaGqDGoin1ZKPkvi0teZ1A6Phjh37nBP3kqN9JgoE7ggM
WKZykbqb86ZzQrIqSZGW1rT1XF2GnSjSsyWabZv580kyKAZooVurUQeppms96xyHdXPtiJ0xRcMj
QzcysKSs09E/4x0FCxAj3k6q4Tuph5qd0WxvnwRah4a1TJJm04saW22B770TZhwaxFEOxinL4+pV
OgnP0trCtHSeYApMlhShcipinxKH+j2CjNBqUUy0hrxnwkr2ggUDE1Cila3qB8t3ThFbknCcpsXG
hd18s8qJ0KzJTUMzj7qt7FK1FhPLIMP5jRZVOzii8nejkRzRG6jT80ZTINCqkSemKpPiQRbx1kV4
80bOYXFMe2ISsk7vj1Pi/5RR/K1h3rznloVUkvACxFTlaoqsgZJRVts5KwoyS61uUyrQYEHtxocC
Qiux9cTMezMgeqciDy9ymdxBPWT2KpYdPxnejhO2adTs2oHqkFjOH3MzX4D0IXu3BnUavaRiKSJ/
YIxteUsEyVZoxu/J1ql/p3w4tvTEu9Tw603qFg9z7tS16JPxFkXlaZoI/54Kywklp9BODpm+6Ylh
QT0kPqeG2FirzZutpSHgi/yUUigdvBUQjvzmxL8C81/t9dZnUA7o+tz8Z6nhDx2XFHnm6tU64i02
2O6Bxtrl9MbwNwirRjJgqVAUw1thpOpSUlI4YGk7t3WJ/4mCAxYYpgO7rO2TPR77NylIrIYcRmS7
N1B7tL4bJlnbHVKyt1dtoNfX7qQX3rffmYg364jQB2d6s93CPnQtYRZ6g1iBtF5wJJJXtG3pO3x0
Ah2CN6Q2rUOuvRuzrp3/gjKpwpLlON0jgbIm6N9dqbVr9hMI3zGDtDFp0qD1FYYFD8k6XVHWgrtp
EeEx15oJDpIRqVWqk+CVjV81/HrDpNKHSma3VbDLKxO8fFDuK3sqERqIbl2hM93l0bzvZVWRboTo
PYMr7APJ9ckktkv7H0mn+EfIIAA2GSXWXTOM/kio+p6U5m22cN1B7K0LN+ouqtB+jsX4JzaZhRRd
3K3lDHCnmonIg1B5m3svuFRapiA4tf4GNVXBQpMlag1ORFqEPHK9Xz66cp2NC7Ry/JGWJmWKd6xb
Ek09G/CWW9dc6qET2gFRmRblVDIN23KQYK0sHPJuZCK5ZCRDLYG+rhrWbck2tyhTf5UtoRudxqSW
GT9NKnoe8BgosfxrrubpWOnZjpBq7xQ7oWE0aMe1Rm48yfDLdIJ2rwWJuWpLae3IYwSKxDXqWDrt
X+bhpDpYdbPCKD1sB5ZseVb+Yk3m7qbYYqylYa2hCloS/pYMbnCjTgY1zeqil5rh0jSyr+1wL5y0
viXbXrYvpJZAGchi5BCdZr+28pcHCBJYGPs+whJBcIvK2XdLXw+jZ9W3Cdkt2HvXWoJrwWEUjuc2
ZYxeUzkW3qfQAphARSV3tS7GTV3NgPej0Qs5DU+8WECXCkVvotfWrZfGEfvdAiHUQTNNiMQV9hri
WGZ7TcK2dbZR5RyKobgHXlueJYGzDEGVunoeNafbjmcO4Xk1RllwyxPmIAmztSSFdAzA5I0KSvFm
tRDLiOZg+Wa6sfHys/yMt3Grgt2sF8gpRgLySgIVilpdO29+M9iULRMp72iYebF5AlpMnyduIEn1
IlyN8NzIeKuzGaIUhnl7AnPJ5OhXN5gGCROEpDcW4z2xtaMAGE5N+RaXxm9B6h9bDvm3oWnfjWSM
r7XyW2aNOCOx80PPSf8OzjLqMuN8n2K5d5YkdBMXYWj70W/TlLcofc5tGWTDdCW4WGD+7XhXg6V2
iZMRznoM2L8UZd6s47bSTo2TUshiLVzPsSTjPS2+2fPSZBWUL9FMZJ3WMyzytZTBQjVerPaLGcY6
pRD59IbD1CrvmBmtsTaclFfHr9mKiqLeYuA/BrP1S3mpHia6yI5j5bYI+Y2tSfb1oZbAJkfFUUId
+ZDRP4PYsoduOxNqCF9tJemuOzfmk+kF44qZI0wfuo0qwDYSW8uFtQgOWT78bHOVnOJ2elQSwJWq
q3OOswASW8mGcKYf9htkWOCleI6pB5KcYdCU2X8igxGNnbW8yoOzLz1S6lwHpmPWBzAGfe13jpFY
x9MaMnLketBP/mm0+PUIh3bxj9QtREVbbWJWjrdgEnvLQ9LFhDbe2HUE35BlSyZcWNPkZw2TUR58
zSV2jbFf2Ns/dcLMTvUIIs9IhuTg2deSIYulceJo2iMmx3s9mAHvAJN82CFXn2B/BphJcbmrZpJM
S9ZPo+2y0LfqChVJxblvt8HpeZMPzt+K2Rqzv6QOGV6QiDLLO/wh+yyU9ZuaUv+TK/vhRLq4iqn2
Q0MkF68fUq6vPeGwmd+DCqP/wXHGC9wQ8q0CIrSSPPlMg/I6D0t8OUOwtFrWY2381iJnpWDK06Mp
iwOJ7vkx1mN1kKPzsKQ37syaQ2vOatZ7wNgyQaRtjs7jT0u51in/M8oVxflgZcR928RSBWR9EPr7
nnpyX3TNL7NssreKkdCOdRkKj96qr0Wn3iiqpgPYVaQEMv+Q1EiTaK1DHyiiccZ2G3mk3ueVIJ8y
Gex1T5oihD4M9nVE2GhriqPSuYp2Y0RvWDsYzJuMVoDIo40Rp8caoMEZyVy4CNm3koCVRyNKItrG
Sg+nKfjyEK6tdRfKoT3iPcC61ZF23O5rs7RO4xQ7q4BerE0Zv2VgERg0DEaoLHqaudQvwQx1kj3h
rojZxUyZlsKJ6r2LG2S7pgxodfCX8xpHL9c8yt0wDTpza9d8ypvKZEIjZAROcNzrox0QdjUyRCEp
C+94g97JzK9kQmv7MQ75OejLtfRlKj1yHftJXAMsgyLFP2HGRr4r2FOyghqbw1zZtMraJQUFtXZ0
O92QoVAdWtmSHoXFa+Pr0Qo7SM9I0/2R81m5k8SmKBXEQaKguhWVdi0m1R86N2uuQUzUDM9/fhn4
XAprNI5OAb6uHiNACGjhRHYVrd2tm9xJzllEasLUt+ZOyZzTSpLy8zz4/Z5ukmyrfFW2pnng2nFN
JkpFva7uZZzeLJOh72zD2dPS/sSLSUY878ttXFX6vsq6C1P5eq1q5b5GLssJoczXUlKjRAPioz5j
M9Qnxm+ZVvKeeETJlrX902fQssYKxI+Ev2Mr68L60AGI9t9t1dpvtaW3dz9t32SDfop+mDQ4koo+
nFx8l67bf5cl8z1nWhiB6GEdjVY4madzr7kWAOcxu/imvZuDsfrJZVCiQTTTLagycewsErWCbiKr
O0NTEsVlsR77bhMbdX7QWKVHCSDRJHgRxcybSKc7n0qrWmOQnpAsFta1VVw/orR1bn1FoqAARFAy
yrvVy80Epgu3rBrv9kh8kT7o9vuManwlhg98csHS44LVGPI7sLVx34zVv6LK6rWferVL04+gyJ7G
+xAY8VXpesG64UVGdL6MbryTw5xz42NmYHwv0rWpS7HVYpIHaa2dQ92oBBMA3ra5ou5XaGlTilp0
cCUMhZamzhw0fLxx9mU4xg13skbsGONkUyFy47j/ginmUJGX7SEph3hDmli2nc3MxUElmr2N1+k1
K+Z/Fe/vhPDiNzvorH1NH73K+CzPOqi6YeT4ST2SwfV5wP+YZOWlUIuwxfY7VqtzdCrATItkTs4Y
GrOraZxjxXK7bMkozNLg0eZxeRvcEghzz7sOxxC0QTfSL71NZqjZ5Ae9Ll8tR2P8jDPn4CtFQdM6
a9Oj4jKC2HonY+uFYT/hBb7Y2FgEVlMZR69ohD/swSfHO6szwMBR/jAbPvClFSQbz0qYkDHNuwQp
gS+9iUF3FGZxZkdLj1X1+yIwprBLW/NRjk9TsLOpu9w9j27cXDtdvxicGZumK81tvlxFtJzRrRsn
KO/QNg0ssJx8LpkLdu1LDA/xEQgSmHaYrfI/ZB3KtTvqzb3p72Wb52fS5zUaz8z4gTARA7ehCPVg
zfBJv9gPl6iy/Z9W2pZsf7goGox/qA49tktxTCJh3P2ShI5u2WXax8JovugI9BOgfX0fJNZWxw7u
DVN5atGT86pwOGV5L+4DQX6lT61nG4IJyXLjs6ACudE9Uq7fd2wQD8NKVi6MkKOdNqiIUnKo+gk4
blvjN2ockr+jeOBdy03c0m9r8zDs867b9X1mHEDWpS8RwjhyRrYe5+K6sPoZBGOX7ic3HhjJFMdB
wxZYBRaBbglj17hoojOvusTBWDOAtjP5lUcUIsA6kkchO1DQbEc/2G0j03sw2XPt7GYWCO4K4Ie+
V30UJL2u8BsyYd9r2IYudqy/Ryw0/5VWzSXQc+5u93/Undlu49p6rV8lyD1X2E6SQM6+kKjekmy5
9w3hcrnYt5OT3dPnY2XtnKwN5CABzk2AhQJqlVxlSyTn34zxDSZ9vdT5W0PPurAVesgGiiGvC6fN
BCUqqFRxqeY+oX6iRa+yWj/rzPpXUaYeOwTKvK9l8ho3jHcaD7/YMMExNSaLjhYMKEVoX/T1mUhP
AlNRZbKH8nkIp0543xbik3TRaheL/tHUomsbI7hVWTnuQgF+OQv5Z1o7fyCE3DuxpydYNh1S5iQ5
/NQc8E9vT/3DgLtkwHfwJloGn1mWPBi4DVmUEPjJPYnLIzzg/tsKaYqfRHNnItxkFbOp37+kjuFe
7MjWz9CYgijQ2Ae95XbTnkTOBW9kRBZ0ba8QqcXeyRqQ9ynyXHa51hdnknXRbjuOeo65uBn2Zi+I
qdId40NaqjlyD7WMDOiffv1jYkU0JfD/4xT0Qe35ztG0SIvrKoG+U7Kqtwrri8yE7FkywqEacJq1
6xI2qdfDeJsmUZ20LvweGQfdkjCdt3WJUMH/Pa8q0ZiWdWyxu2F8JVpZ3HnTL9fVxjGwLJSdQGWM
NYQ7tWu6xXWQpNazMw/xOjF76yhJrXluDP3P34qa8w5a3LRt817t9QpZeF6OxWEaJswCRfQxKSt5
zuubX/vVS2+G0W2wBjQXafrgD7F2BXywq+PwiakOdG3Lj5Hn+e5DRgTni/F7F6FGUg7Dcu3j+3yK
8/mu8x2XcUo2PWUVkzZMZqc2R4RBm2OdBhdLVOS3zdscssLCXFAf8Wb2u7Zl5uCjZgMsQHBxRsCJ
7SDCLhd5+ey0404Wg4e/JC8vzoQPsrTY5E5IzTc9YMEt210UlY6sLmZV/GLU4O0aU0fBQErHgYqc
W4JiYzUWLPjDSeMxQ6W71rtx3hI9y1TfcKazoOBf19XQU99pxt437O7az7S8NbzSl4ndQ6c8deMb
+zW1rR/MyEM2KouHfYkMbdV2WXiH7LvbsNVkwRq24kpw8Y4wya5X4amPKHgLqX7xcTIgJJCBC0lZ
27LIlqPYsO7pdO172kqF5cch9MMZN91YZRv7dSJX8IkwlvaJ+i1a6Voe75ya+mgo6bGHuZsvzsig
rJvcV2Xp6hmJLS2uW0wPrHaMC4zOQGVuesbC4bCBnD5a0Rnn379ovcGyBw8k8wv+H2uyfdv4/Y7s
0BOfVX5ErWfcQueYKJU91DK0wGqPPNMM2hrhWk+z8dj5mvlqfOVSXQi4iF5izYyuEEVeR+HXQe64
Ff62eLiqVg7XwpvvcMCG/hHkTUqSJXODbTlRos4YX1kTl/pWNq38TTQ46dnMqWxJgKZ1Yt4rO/9M
fbSXhCFar+ikYkR2j11PR5IKI9pWVt+eY1leXbvXrjQMiIDinhnPnLYnI9KOsuaTB5ryKmZD7e3e
BaHo9u90FsYB45h1YmQX7cfRKLb+iGemzedy46MDZXCS2WKkVSVi0IwIP67wzuE2a19ipuJrlt2f
OfECz7O6F11cbDD+D5tZqu++7m5TbXjBaFfDGVLFsa8sB3hc9Bz5jX5SRWevnEmbA84JbzeYdv/v
hst/+QtsQf7tX/n9V8V6Koni7h9++7enquC/f12+5j9e89ev+NsZMmElkTz9P1+1+64un8W3/McX
/eVv5l//87sLPrvPv/xm85tF+qC+2+n2LVXe/f4uwP0tr/zv/uE/ff93iKYmeD6Mnv810fSclOW3
rLq/ME3//Kq/M039P2zwQ66zACTYKei4Vf+kmvruH+AQfV14fyee/t+EQf8Py0O36mIGtxCeuPiM
ZQUs9//8s239YftEAfoGODS2ze7/iGrq/KMlXvcNsiyAM7om359uGv/AALLizOcCKvVTic0vbpic
spmwTpXd2xaBOdQAJ1F31nc4xtjRKSmI9wDhrWL3qUnNIvrlGhbDAT0WlfZsM2v3Xoa67eSvCEZY
9Tm7Vq/97FOPVU86k241W8zaV2PdwzBvcFgbSJBHl+TWqhY4VVqEtCY5LFK+JGbZZ5tU1jHBAk3X
ZPs4ao2KAW7eh4RAqzFa58wvzFNNT3rNiHFnpj1osbvtmS9Ty+k4ku6U7zMHbMjJMdDHxVN9RVZO
5Showc2dqXqadn4SogR0lZcfuL5J+ewQeAvsRA6UZx8wrY1kKLITnSO/M75NrIlyLaU2jZTKETF/
MYMXsSYBW4HGhkkhWLIoQreuqiS7V9uApfEl2AGVTmwv48hBclektKfGZwGBKj7ERtaij5S57oLu
yxa7LeN8hPqxfbMHnlipNbP9QFGBnJN4pRrtTBVmPxjmAJjWbD+PzzwJC9Q3gAxNtpAknixmwRjf
C7AGP3xnK4ePTgfHU2PHoNBYShHUHtS+adD7haNjjXMn/17NsTs8W4PXWI/jDC3kK2Ve/hWR4vul
z+MsdzJrMDumiEmTLbJ01EoTtPUPEWdEL1uEf1/olKu1iS3+iXBYSgrDKSPC5905WfTTlYeYFZdO
Zpv2A49MiwUhZW5DXnJFvI5sQveZUEJ07cAIuvGBEQXb91hL0zQwzUk3jm3LjxqxbgBxGRjStOuN
PXeivp9H6SSbREyoZ9pG1iKYLFM1K1zE1bSNVTzLid1EX977eaN5vxx34PhFYD2wvUTxxuFbVAT/
LFxxFyNZn0SJdioipFVBYQo9Wtt1DQg4KEXvsv/yJdub3nRhk6bewBwY7SyS/VCXRXSJajWZ+zSR
hQlTQkj9Ute98ZjaNZEAQ+YMzTnvZBSdtTHC4F06mm/upwak8THkiYKIWkVCzdkm0Ws+FdYrmRwu
yAA4SKYGuybi5mM2R9obtqLpsUfAeDNaGW00ArbWMrOHe92dojvugJQljeNcjVrHMzR2OYE6GJ+f
NM5UqA0YpxxzSH40vYh2o2ZSQOhevV/ckxvfK8qdWdMNEqPD2s0TODBmvUTnh/b9ZLdGc04iIggw
XVpXLZu1wE+08SlvhbkbEo8hPD65uzFmB+GHaFAiUEksWpCKtE40PIomonronIlQTSNFGWUxjKFD
edFZeMcrtm/ORc7Wt10M06eSeXuxtd5+qNQQPgz9bK5LwygZ1vYR74eMiR3t5YNXRepHnxv1QemJ
9RhnJAOzW3Tjs5ePvDBvxE4ifHkrSokapEmzg5i4VXIVZ1va4mqf0Q4iYPVKJKRJlLEiaadNy1IL
kGSYYLqpjPSW84S84tssP0pi8jaNQhosBCmAqk3ZrTs4IZIywXc1jS1iL5NhgqrJmLB4uuC6bs8Y
BQlw1OS8RUnq3Pd2qH2ayTTyV1X1S5/UjIOY/23bEpVC7qb9dU6j/CBSPefZIKhrnIQwWEDSbJti
u7iQ/VTiGEz1X4WOaqhVhbwY+AJ8cFecTiulF3gF5ay96vUsz12PP3CBDaMiZKZe38egLx98/GY0
H2MUILNyg8iCf0oH52/YWsEG03qLBabOlsmkEcdk1Y23WTS0V6FlrMUQTjrFZD3twwjVs5kP/i4r
PGvjSYcwiWKZNSZsO2B1zuWXMsyUK0Tncaur+LHHHX5pR0deqiau8LuVcm8mtXMIi2w8mDVxPzYU
T8ASlnVsEmOE3DqglAdvcNZSM+e0msqdh3eIr/VxMSG3+WoHxB4ZlJI73UpRe7Tkv7imVe8A8ojA
SnwGUa5oL14LuW6Y6vg5lPl0jpU3bUxTZ9k0j0u0kpYS614s0/yCwD4tR3g2alDm82Tc2YntnnNI
bC+eVLR/Xuqcunhszh26gp2JTvIB81574T1gbWqVbCOyoap2vq4nMMINsScAwdz4IRJ1TNkgNE2q
c3D5SVC2drzV0GkfGAFPgSHCDmdprZirTOoYZ8S8xLkzbDuem5sxcq1AryApI48JzxTF/XbCU7Tm
QGAdzx29taM53DU1a8QQf+m5m1rzZx4N7cVJpU4BsIwyvKqAPY0Trs4W9U8xo8P0hvGgZXif01nh
YSULbmO59JRimvpDrLH1KAuF0cqyjDtNd/VDoVL/1XUL8Ywpy7xqoasCDkx3N/gpDoOus4+hxqaX
25uHaDdhee44LWonnraNbXm/EKjjUMUiu0Xs0d48b0K67Shjkw7SZmJvNEGEdiTIZi9aFxMs0aLA
uanoQwKkugNtBO5CIhr7i8GTA0lXuriWBeKUsY92qW3lm5JJy6bQZ7V1tDiFbmEl4z6JLHLcSsb1
vazlufbzJCgMtAZxgllh9EMrsOgKNr5iVIUHc6DdqdjGcODqm4YNU1CIvto4rCoPDCwwFQEgX6M+
TVk/pWxaDO6MAjDsNmVKGIylzzWcEL7UpSkDMVQDeAF1tYuHYjlABnQFnHfsD3RG2DUKAySlqAPH
0Fqj90IoNThE/6S9zhna6vldMil10zQiXtDWkDNjLFKwKem29IV87M0cstriMUNfru1dn3g/xwfJ
mJRC7eZM9P4KlqH8rFrCSFK9R/pFxAPpVZjP3bXW1PFDL3DE5h74jlXoyfa1Rj6xtXBWXewc8s4W
1IiJOjMaBnMLckmGZ8w7Hf7SJMrVNjaE5+xHYxzmO483CY1DM4vuaaSjR5iCJLgL7LYezhzqOVBe
Y1nmChuRPRxZkpm3qe0b0OrLtmd2Cds6Utqk3ynXs38Q7G6bc/nv7J//313Q/6L+ZgG5AO/5r/sb
fpY2Sv7S3fz5NX/vbvQ/PBumPixq2h46FvqUv2c2OH8IwOPMSVB1CRehzn90Nwu0889uxtL/WLoc
shkgWcMh/R/FpZvu7wSD/8SEs+HzLLHsjs5hZsOJXgBg/wnW55u0wGHl5Xv0AN9V2hT4Klb63PyC
fn+kroHR7GfPSdFwEES7aXH6eovnN5+N8/RbpUe+bgRgm0UfDuF88Qp7ph7tBy2t1wWP17D1zZWx
eIvlYDx4SrtAnVlWwXT4NUbkdtLJc8WazIF41IXmn1KrT7Z5jM63Sm2sLzia5eJtNhaXM61PuW0x
PluLAzpfvNDcyQWdP/5oC6N0Yb4N2Ka7xT8tUwYeonLuaw03MwwBhsmWPBNr7m3bxYHNV/bYjVLI
ncBJYRVphPyZP9mYRkHKY1LSQ+kJ1vfMvJAY+WEsXm+xuL7RjG6nVP+08/g+zBHYy8UgjlF8Whzj
2eIdrzGR96z1k0y4KBTLDRhpcixcx0B5iIAljTm9UQaSVxRDkKxgo2BUB8kemItzXV887N3iZkdf
PPNdYnBfnO5O/awW5/ucnUh/ng82lng6FRwxi0s+X/zy6GBs8tDUEGCQedBQ5tuY61NM9oljUVpE
SFQJvMOEPyxu/Hjx5VsY9PnPxK6fCZQ+c4N31pgD3qt7HWM/FVG6WMqO1NctWDrc/+3CARh0iAAN
3YZqccy4IuZIwf0CLmgko9P7ic7r0gIWMHuSyLRjpaPCX6pn8AM+GAJw0a9l5HE9CAikzlfmIuPQ
uvqKUyQI5/beBWgQAjaoARwQU84QbGEewK9q2V8KdHzqYV64CGnh3YbOfteUjnyx2ln2ndmRE45t
CZ0WDNH0Dg4KFmaAC0Iu9RgIhgL1nb0wGbBur8Kp3Wm40jqgDZ4b21wK2Y2i5ydshJ3N5qtvaAUs
gA8V4IeutNPVOCI5R8kfnQZ/2oAz9oNuIUZ4oCP6hSGxtOjOYvrXpy/L+Z4UHmEKe38Dho2kM1vH
QsO7nmf43OlUz7K268MEHWIVDvkZzDxiQRUa26JEtCBpS1deNd3SOC22iQzjs9LTg51NCj594HVZ
s+fBUjwAlOzMsQPtPz5xbJMhnE5rSyIJYgkdHji53uYO04I34fYfMTI2GJC8VLNPHlVh31uYHzXI
pamMgKBiPLAizH5IJokrj+F5aISPrPgwaTfcnVTK3+iKy3cK5ZP0FM153ExBqYYPg3S/qNxkXeOt
04YekanHWWb6R6lF/gHl33M6WsYqcQX7eDb9wzzfpVpyV9GsAK8RM6zK+T2m2d7EfXtXdvZEbPm4
FtowrTvgVlWGycsdhgwjk9qHITyJkKfUVrnyofcSfW/81CaQZ10WOYFhjtTzSdNDbqFNg8J7Krvl
h67He69MBxhIfb/mBfsI7c1eIyaWPbK/G4wlnlRJSvN4oJ/NmpoeypqfEFtwGcU/EsxMqDSbx3Hy
siscVmQNfn5sXadmItxTYow4p1O0iwj9tBW7jGYr3LeMOIELMK4gRxNKD+Xc0d99SerfHeyZF+wW
Yl8NvLGxavAHRRjwuSug4DOGCzxMWNsCKeNUVNiG+2bAKeSRVmjW77lyna2t2eqUo+VrK5Pq7cue
i+TJGbMASC6d8NAXSMNZ89mjaMhMhXwhC/du0KAS4yjl51kANFp20txT30C9Kma00W27aQwBDKv3
zym9EF9twitZtIiDvsSmsw5pM/GCVdwNCh40/aJjlGa2Hbu4vVWRcYgw3mz0OpeseEQecBaeZINL
DldAcxWtsZdR+YxUP9yyK9xZYqxO4IkPdpx8cIACipjJRR6IbDXc8QGafhDPFhmZYmzvBlvinZ+x
K2pzWbx0JVI5fTynwG+uhseB4vnhV5Fq/PttFmBOj1nF/tBSPFM9U56NcFry/wzj2ZTpSwGGYyvL
5MSegLovwWrg60NO5VtfiSJemwCvoRfCBiWeae8k/RTEfWlupOP5W3NSEAQi7M9hSA3Z6PUqid81
2Ov3E2b5eNLtLSAuRay9V+wiOb7Hrqogb0cv/dQRwJe4K1TcE2QhL1475PwFnandnFmmlG467pjm
BlZEMWyTw5ttyvmCZvvWV055HDu+VSMOEc66QxwY3kJhkcn8XGn6vQep4QTrByvh2BS72p+DKp1j
Vvj9+BbXxpkDjQaytZLjVN+X1UzufYYaRWtCeRIsUOTiu8hmxMAs9uU1rkhLKzOepBn4cCBWeep8
KgrOQ+GxRbS69t3Bu7usXPTAmvj8ymm4U5GMrzi9LmZErGjnoKuQTvWDs0a8zq79PJlPedePJ5Rl
5aY0/ce+xIJmeu1rNudfvcU2A78ijTaZprM3bwU0CfwK5EIVzq7V3Z+yamHOCPGWxkRaGnV6GUAJ
HNFvdXNPdCL0vMkmeSqS9poR/3yq1cYatP5GlgdqvNy/enHdB5Y/pjvq5uLocRjnhcouqCrOyOt8
Vhu2SSWCRn5RauBk0J50bmhWFN176rrZ1m70cocSH4KtN1m8sXCDoO6wegMDtYlmmK5uZuGGq/EK
OnXp0wK1CE/SGD9sd5hSNPZjO+wYFO9CrqpDO3MG9lqeXAR49KZvD828CMM5Tkza8dOYhFQn77/1
vFlVv+t+ri7m8sukN58e208DjyeMNEQLGWQnbtoa48xa2G0MVotsRYadwBHwNTEsLXhnfHNcz3WR
73Ij/ci0ngeJqJZzCYTb6BHxWPtutrGyuGUfJJiizTwtdV3f8TPEr1H7ouJfsvuYGG5i+pWsHt3m
KWK0fkvhtsQWfV0Loq6qFqBQbESbNqNvhhDX7WsSo692sZuEi1WAYTIJvhZ4RUoRXUdG0UNeLKZR
O2I2OgPRndct86FTVrmfcYQAzIiXzzjLwZ2Ay2rzUxjhrbZNjCRmxKXp6rWxEXX+TTnkI6ZtkINl
Hoy8ljdjTg0Ozdl8bZmpbzrL6QJL09S267hVbKCZzD3WHUMWVPlHwsf6X6ZdBoa772UZv9nFaOxE
kdgrOLDUWJVAVB/20C2cfmQWgOsksamzzXCot8qs2yAr5VfqWdHeqp16b2KGwMmwT5iUNsoZzvlw
oeebTliMvIflkkEZ4BCachsa5MTNnLWBJvDxCkz8G8xKR2DonFMqEUffbDmY+/ymLNFhNM64Zpmf
ji6lvjmGu4EtAgMpSJZTVqH099wt86Dyvi3TIPPkA2o/eV+YbXXtPPp2Qzl75gdPnqWeMuyguLzr
JbG4adZ27I57I2cw4fjpvKpysoWRlFrYJES3EwJTrlTC5RKof6Bgz05sK9FlJrwMjIG+seNsU5Oq
dvXFRxF3bhDWZr53C+LNYjm+oXm/mwrz3VnMqN0Ql+u0z6AQ4GD19MiDQsUh3avZWHthaW/qmqMA
TeLR8MZrVZA/0E/uB/KTtVEX2W6e02vU5UFvoNF1WmWt/fIwUrpoRcqAw79lZf9JCstBi0MmN1N4
JvrlGw/UvmleGsP/4bao+0q1UyjhssH7EQ7Vd9xB+EreyQ29Tsm0n3vajZfWdyD2fPaJc9CQ4Y2R
dUgcn2QbddV0+xCGyxqku47jsG9jPYhcJP9dpp0tighlgT9g2dlOcstCd9cl3rrR5E6bmXto3a4T
84szMo2vUnZAWE5wbPrkDc1723JulsQE4LnuD0fNgRd1d6OsweMFOOv7eFub9YNXiCdO2g4H+3dP
4Q16QL6SNbBtVcy8jjX6QlbAO+byjoPCKZVxroPaaV6WF5moLti47cepOnbpcGvs8M4rHMZvtvFY
Ge2JLQMifgOwY9Jw0lr+KZ/gmU7ekSv7l3L8TRQxds8Q+C56AfTu615X25oo5Ga2t15bP3ZV9Dq0
D5GPUK0pnrro3kHNjM0FMld0aiz7W9j30rKA8fEPNpbcG8TDjz7AQ/7c6RFFwnl6aWwomvy7NNSr
zABe7XLGaxPeaPuxnYg36I1yyybM3AAxxPgx1MXKtcKV5oWbYgBrgEd1uUEQhRaLAyQQU3Jyk+RQ
Vcib44gU6zrZwx1lBlMdUEcTp66jyJhtf+fgKZnN5FzYsvsC9Zh4nkOkjP/SY9/tSuN9lPJtaCUG
3O1oNJ8Y9J41MGbZzQ0N81Jr9XZyxi/Nnw6z92G77msYM0PCD1qq5IY4/UPa40Wjuk6KGXFxvbPH
eF/L6oc16fe9aSJtoWDB9OyJmLwpMN3l6D1hJ7d2WmS+sbk7i8nap4Y6FP1j0S2sjPpKQb/xAIys
BmtizeRunDJ/cvp8H1/rlsN1DrEbFCx5NGSiUJoOdGQ5+cbIZ9MKdA/EBu6GtNvi79LM4l6GXCm1
SXmo1zQPrtOs5Ohfi6NDTelWaIzo9E52ZPhrtNXOQHD4ra+XG9K8b9QCDNRXUEY3qsoAOc6b2shX
SL1vSFV4M7rxkVCYJ28u7lyZHEWmtujvto5yLkPZLbKXqw69sDXdAmmwtu+85tK4zcqgDRNJApPQ
uWM08NoDXwJPiArTYYVoW8dCJu8q0x/ScuVOixZedMfUsW9CU28ywz0Lz6Dv5TcA9ZOtlWdfJOt0
Hi/8pHc2p/ToLE7L4mNyrYs2eRfHbr6z8ak1ivsGxTSefyKOnztd7lqERdR3K9vzoJbgV7OMe19E
z4TxHhI3DfzCP1aKKw0DMLUbc1BQwtiKdnlR3Lejt49QNEdl5jGknt77OP39yCzBeshcvktNvwkv
/tTJZgmLPUDVL7zlG11YjwV4o2mofuhYsCZNBW0vn5ipx1l+9fH/6G64Qhq57ori4NnJAwvHpWFE
CSV/AY99ECr80Elr9sYPt2teIh5wDEQ3VSee2lz87GIc9rPpPfeF/awb8qffaT+ibjqWLmrTUA8q
379L8aKKAbtQsdNTojSWiwWr93uVwiLxKN5iGzslarkifgMvW0oIHRYA+La3D2MTne0KsFo/aOtx
ABE3O9z2UyHxH3oRppVf5sAt5zb6azkyn8qcpQJe0h6Mt67znovM2UjNv4wUE2XtvA1WE/BMW0d1
f1GZtanzd6WlnyWfSehnj6qKN3Cp7ia7grfnlzuljStNp0d31CMPjGgVseLQanLh6/KoifFeZNii
ingnrWavd9MupbGwUriufviYpvEhtY1dZE5n5XBpo3lx1P3IWhXWUE10mJvSEpkscPJk7/bNBtIu
MwRNnjT7w70waLx6JtUIwzEQHckAD5JAswYiSJ3D8M1U/LPF29j00PTAddC226AWR2eFceTU5P3e
8LCK2yq7NTxdC5yoa8c315M2/izy9KUGHb2LSE7AMoWbEp/lRLbYqsm0p5ZjcxUW9Zl1yLHRrW1l
uC9zzVU91XjxEn1LWCkID3Hp/Ic6bR4yh82xrMt3zDdbl6F+Jub72bYx1noYNPTb4DN0spptItpX
f6weGgsqncN8XxY2TOIcFhN2o3SloRONtD0TOZLVCBxXTCf0lBHhWA/kZnXyg/H9A3E2M1j3Msmv
RVcchKbvjG64lotSySnWEJw2RkZrNDaBkz3bQ/Vcivo0uf2dYsE/IY5KZfnmT/NTWhiPdg2OoJnO
9awVqwHFADHJCBmLlJaocpB9QsxeCr0mnHcVbaAt9h0PE5GGgYlck3EO5Ia1Zbp3TdG9xRa5VlhX
RvvmWMN965ZvcXHVkvKU2py4dH86FLVpwMaL+0BZbwZhAmDEcQtllAZi2zjhMY3bN0gFT8gpoAtG
PCP60T0zerwA0uK2r+RLR3neJvLDE9GZAphKi0WJhB7aiwenDTu2kmJb6tNdzJSinMS47hLtwRRB
4VY/2RFsUuv3hQ/rYU/hxKeCJHVw7G+djjYK1S9puseSdKJsrjamP71mxvDQ89MpDgqjPI1mv/H0
5ht1CLmWJrkJzvzaNiXGvXmTzyElTs8CmFxsKG/43kHjpnHElnC8Wz4vlrrvvehffLP7KGR+wSW/
Qy+wUxXEgfpm1iiQ8UKYnMftuZxY0Ue/kjRbdXr+GbpGguofaI5vKRhRtML2zHIwRN2+1Ijoaa0g
Lnn1RBclbKIIOyu8Rpr7WLIpN8zu6KWpC6u0YYNbVY9d+8gWyAH9tcqRvJgu1gVzlPvMLvO9kWwl
k2yoWVhXHUKetiUZMihiGi4Bpptzs2WgsniK1Tk0Bn3jl2xhadARN3yghb7SuVIw5RUV2/SQzwfX
Lx/x2/C46ue3tregZVT1Don3xhHlVdfEO0LiDGVCj2Cj+JnJ6Tiq7wgwOA/wl7wHPmzlmsklm+8G
9tEMe5ibNgoot5YiEw2ZKygPcEtLVw/UzA9sAQ4JGojR9WTFyv5ccS0fc4cGPRuR1Sa9d7RZdWpF
op+ZOlPVVdNmaMTenZluV3jOq5T6yPK8X3lX/rb27KVP0oTSSECbeX4Kg8rIKeXWtmL/vmOZygCE
R52c0eE0tPBEi0Thyncgh6mpjHiqTQc6gJUX9B3LaT/vPJYJ8nGszHaDOzXeODLaK4HuQcbREx3B
jzm2s20j0/agekbmEZ5zt0V1ankYrMyYxDHAPU+p8O9DFmK7wbbuxWBfZUtqu29pL42fQyKPoqdZ
w5wRli8sxLF1dESbWaPSgrhr7H1aQ1zPQSWufocx56VPmsICOMROKIzWI6tAosrOYV0hEgXsDlSt
BIXOudXa4s3RLMofWj2wGfEqbCNtYzc3R9MVLt+0C1BZtYjZMatGer5uJf2UZ0KDIjMMQ5jn75pG
8g4l05Yxe3dZhbXrB37cHIgJsJ6r/Islw2c7XGwFENd2n9takQmZePvS5SMEbKCbOIHw0dEhA1lw
xJ3vOlRCyw4HkSSvhf3D0CAjHQOlfVSln3GNumMq1MExgM51bk2wEvD4dVo0BytvSH/U9A0U8+mO
CFmXT0MBwZd4KMI0/HAGytMowVikyRbMp0vPOXIpWQiaVpXoMYX10POcMSJHVRQnp8oec5V/pz0x
qijBtmjKEq7UjkNN3Mft+KvwPI67V2xMdADVvM6tZy21X6oYBAOQz0e5XMlty1qk85ZcBANgU155
JvyPbjVGguFGCUSmxfWacbG1WBBXIcdToeKAThXaxuL5gzBhPZE/+BJj2LXviWg5uXV5rUtvkxlc
sk4Pg1CGwzvu0J+zvRNesSfWHImeFk5U/3DM8m+lM+Gd05UyfN5BJ6qwUJcv9QCWVnOmgzLtU901
Pzjizjr02LWh0+Ha7SBXkcSbbuB7tr4M1NX2PTqqH4UpA+VpDdt8HkxwUjEqyxv9NdqrDiuAu4wO
a6h/MJmRDlk/F3YE789CTAepnlAkQA+D7F2iVNFjbWeT44ykF0tqhnXFPIwsHWyYuMPoPmGseQ8l
sV1JtZrr7GAL54An9DkkEBbTKvEtPhIurpjL4CljxcJwb4JHDYfxJ23VkgQMcSzDhl6hlx5yAPx6
Vr4bfn/w5iEYdOM2pMlPfSjW5Cc8Rqn1w2yncwrRLwCu+KWPDrqi4cVKaEpcF0mKfNYHTh+//dKq
V6u340PIySs7IdFrWPeMpBEjMrDbcjXG0Iv5YcHl0F00WXp0OBXT0BLwSrQfbqQfZVrfyJVfMwRZ
xf14Ycn1KpgWrmYxfsdx+5Aw9Ru8GzuUoNHDra61APfm9jEa8yezUFcDRqKexoir8pPThfXd0OkH
Jsw9XSLcNObVJerlbl1r4ggSiFWIaA8Mp3+KLtxnY4TnhLyGBOmdP3TcCea56fPPiPp+bYfOw5AN
/8bdeWw3DmRb9ld6vTlqwZtBT+i9kc3UBEvKVMKbCCDgvr43mFX93qtBrx70qCdMkkpJFAgibtx7
zj7bocNAqvf8MGM/uAAl3eynE7Y/dN25tppU67jIn8FEZW76eyy/o5SGRkndaLe00z3n6BXGWQvc
tWlpC2wN0YKIpIsk95Q/ZNxhWPxE5zQsmtGDY5aoVa2n+ZJM5+eGyBV8kZ/4Bbky6hN1DJEt3TTM
J+c56mEdIcU4BrqB0r6uv7F2H0ZminIyL3YV35PW+xl0wWuIzIMkYkzmVQJMs6cYkc0aI/zN12y5
KGT7FglGiiQDiFc8mNfU69A7yniHzGG2hVbfeSn2xlDeMEKvE6NlKmvDnmoNUFwBFkk0NgndXpIw
Qt2DSTDfQFHr/957PNTmh//23L89/Ldve3zH35+XNNtstBg9FbNx3n1O0soAuckhlILoptAoygP8
vvJQMitgxDw9lWmInjYHsGvON497/3nzf/HcwPAkX4S0Rbw+ySCHR9VhjCd3hSwgh0tZ1gcfn8Hf
m8dDUj7bvTe9ogrrWpjNZnUAaMQPIB0AYH1cmCCK6nzCkWexL5lfrj3gDlg/7taFR8Lj4+7UGtfQ
9odN6CdclNF2FofHDYicf91rCIlwQ4gaedBu9VrsfUfxeh8v8+/dbP4tj8f12M4NOzAxNcEhlHDy
MACmg0vY//Pm8dzj4eMLnh91vO//+8vNfM/LoeKxXvRLKNWVTs+SJ+vyjfCVlolmUh+YoNWH1oYP
bsPTxWsViwPjVHF43PvPm8dzBVTgfaC+/Lq7hVr/O89hL7kS8mHoZyc/oh2H0e9rYnxzwVc+UgDg
NUl6HHb2LiOzYFHQfMvxgHV+Q6/K7L+z1u/ZpXIDL5Y0skoca2McV0EA7HLiMmk52P6KAWJxlhnh
PvLLK4LF8SDtEaSazsV17C6ZHEATOt6wxJj4c3BqNEwsguyW0X0773o35oeOTQA29uqC5QR3Z9ON
66nCrhy5OFOzP7onDtbg24dA9SMWkenJT/vsYNphe4yr6IBO9Eumsdh1ZQgakWl605eXRtTq0toi
4IrqHpkyVAua8+vK6fae6EKwUwa/xsQ3rGW8mVUBRDVicklN6rFU+RoKxBHUTYGPys5Nfa/1+t3q
jebSOfJsVKhGJkRVtYm1kTp88YqtMj/ruECjsrUunWlZF1hpfPqtAZWbe52s+o9XZMmab1EXMBmr
orTPMkncmdR1S9rB3yOmD0+ZiaSKPO9QGz4MrFRLvza/G7MtzmVF/Q7R9qxiShb+Tf0hpFswclSz
gPZvLLlSB81nP6Am762qvCItLa9T8odgNGfRyQljKd1FhGLZunV5V+BfU+LqLQyprCgvMWq9i669
MF0azs4UyVVc54xUaLeVKNg2nQGujP05Ukc60md6pPsoKZ/MSHi0ssR4cncEov6xaBFMjNgWrggI
lDenCHs0ObojCxOlajGt4MxQMpr0+42a7WZcjMhUGQiXAbmo8yth9qQxnaO8MXSskKHnq+3DcVop
OARBXUhWoiCH9W/+YL3Td7TpXihA1vr8JjJRQmnCQKVgJsf/ikvOrEy41vrx3N8vP76CUwzWl6o4
MMcp2ZW1lcOXL96twP+t3OlUQelYkHj2DBeUFpq8ILs9pFr4OgywtYdPV1jfukpfxiI6Z2T3sY8+
9oPxkrSox1vbeIMaJRCY1x+eCWHQmOjKiumpnzp1LHJrZWv6yWmpFA2XOCcGMDvNWwqRH2orOTUl
dV4qNiqGyp9YxAh4YAESvXOWlde925W567K2gVxv1jBCoCDFGADdkDoVF+CTiPJhSeawvSz9jgmK
0b0ErFXa4N97IlBoNow3YTTIuc0D21sgcyCQ/NZ568P+7I/Zz16zKVPZeOpuczMKpDOGPOQ7RtuU
JUOwDh24jH3a4ECy6mvhnVvGqMQOdAFsTJklz3CFV5DSqPI9guLJc2kXNL9/9YIizCv0D1UDKvCK
YN3jvVppxtEnmnYRTtYfh73dQhiEzjvR8BQmXPnHoaLTF2GxoHYw3FuIK24ZOMlGM6vh2CMCXQ5F
90O51pM9PeFiQAsko5vSzPyUBmg20EtiSsgWdYePMkkg+GgXHaYfF0IAERgslqLT3sOayasZl8x2
s2onnekzBK/LxhUBqmGv+/TJcS5c8V+CtqQ77JWvI6AJbbROQhhYQx337hvxvm7JGzBuYLAxHPjM
LCq//ShRfGSVO25Gj62fGr7Lugr2uP+0mzYQulArRmq6aR4xulhuVO8mCMQrh30eGpD0Ok26DV6J
w5CPOEzNk55SUTbmXjEIG0pDLZo2gNVd1ktE37yhbHKshLxXxKpIM8gTiZP+XEVHjypulTQ6qOEi
w488QBqwCvENH/DLw3u2UMwqdaABW5kGz/AKhl3smLBwSsc4iuiziw3zXTk0XJzmUJC8tU/UYK3A
Tbwb2kVQn9UVChRbit+5MLhMd4eqjv8YhAUvPB0ak8xvAcVZZ3bsjCO0Yhr+HPJtFrJiA63F2TKX
rMBxM+FQIffO0o+jw8jO9BKYYRLVsRzoRCRj85n6LZ16nLCL0GFbRp7uIvrtN255BAuKVI3NzwL/
RnUdaCcszNHfeS50cHa75ZNs6lcUU1+dnX6n6jcB286mM8dw5U7RjuuufSs4WLAVFyaJRZuBHT/z
gOEVruy4yoPRo3fWtptPIsHVRtBebl0bVI4IiMtuh6sRD2otXIaPIkQXmM2JbM5nTCrnBgMTPVt1
rbGP/gwd41vE09VNUOeXrvTX6dAsSyb0CxkH+nrqdT7bLb1C16RspumBkSlioqk0nN6hvYqtGsV4
bCteT4P4eOLsciNxz9l6rjUTtA80BXMtvXEdaOQHd0TxaPn0ok0p+EaQJajLL07VJttIN55jh5rZ
BAa4RNvTLT1QanFrU7/l5fegZf2iSUe2w1zZaOm659RBolPhVPdtbNQ1yreAwCmnkTazM7RfTuwj
t5cfipyCrVvLO23ZYGf5xjVhKCWd+CmfQwssJhXrQI+emFnv6Az5l8gDANW0tb5PSeODqq2KXQAE
cO07ELGrHIYFJo6DZak/rpjeir7s+NnuwXHNkwrH9C1X19hufkdD9yLQHlCogfnu9XAtQ32r0vBG
lwU8bSToPsO54GpjE6MORDmMjC+pDf2iMObdgnC/KzrAC4rSfj3MSQskLuhz9EI3hzBkmf4Lchh/
AvkMdmn7i6SdoUg57Yk5xCGZ4xxEuc/4y5ayhZEwzpEPWvRdNkRAcM2zgCPDvUlYdzfZHBWRxYRG
xL7un8mXWxlzoIQ+R0tUc8iEjkuOUTHBE7rXwPCYwyjaOZbCmwMqIChTwsAzpOVKPtyF7ku+deZQ
C32OtxDkXEAl0A72HH3R4D5edY88jGKOxvDmkIxsDtDI5uCMvnonwzk5/n1mfnqaYzbM+MWaYzdK
nQAO2IHYLqRgqYpqAjoUSR1/H6I52UqbGA+AhvaGTTbDxbn4I/RjmEM/Hvdcmsg7rNrrcU4PSR4p
IY+7E2bARTGHiFhzmsiEmebx/OMGbCmJeqSP8Kjd6eSRpHMwSTNHlMTzvYTUEneOLxnpp/IRLPcY
XspjPYecJHPcSflIPmldQlBMjzgUcw5G8eaIFI+slHEOTYnn+BQu7sd4DlThDTrVc84KOUeErcyx
KzH5K4+nsjmSBWVJuRQY4rJ93xDZIjCCQRwIdj5pLqiZm+PjppujXoaa0BeP9BdsYcRWSyx+4RwN
088hMTltEMT9Jq2qDkw9STIR7zh6QMJl/DlmBghjT2gl0TOY8xHGz3E0ag6mgd72ZUTg6EsyaxTZ
NWoOsannOBt7DrbJ5ogb5I76Ss2xN8UcgOPoKPGSORTHmuNxCDf9xba13BSoSI892xMwmAwuUukv
8jlgh/4246k5dIfeQn1syeHJ+9rcGo9sHqgv4tjVM0x6PsoQOUjtmeN8KnJ9WjwjOJYjeNYObBRj
jv/xHklAjyc90oE4pWiCJwQGgWaSa38OEfJIE8rmWCH78QsTOm4EDuFIqI7dfBCigYGBIpdIzAFF
kqSix2tP5/Cixz1C37yVmqONGjKO4FAld9nxSTPkL3OOQQqY+eZzMFJFQlI7RyXpZCbFNuFJYo5R
0iZ1bQteQAIZwmQEvwIpdqrLxscJ15HDQR6TmIOZmkdEU0Q5N5LaxIHeALbKz4y165VPsBM6oUhz
UEr5dJNcDFZGGM0xYFDUI+bwidSTjX23n8KeWm8MBGkD7ofVNW/pHCql6c2mqJFcdnPglDlHT3lk
UD00/v+vjQ7/39m9Lcdy/492iLcEN0T53/0Q//ymf/ohPOcfJi1DyzUdxtqmP9vH/+WHsP7hep7t
YVFwnNm4/V/8EHjEcXMaCMksl/VbJyD8X/4I9x/8NMvXia9CTGm67n/8y+9+++t7+GvUx//+z8f/
o1TFrUrKtvmf/4Glm99S/1eDhM/vtzyPn8nL0FmQ/7tBwu/cqqrGyNi1k7iDXhULmDKEMbEFSegt
RwwnA1UiTiHqePKOLWub3c3qL4flv7CIfR1T0ml64C5707tUHWcwn+6dMciaCk9m7EfmRZyOFdCu
V8hMBOJprwitSEBTiubBHMHAroTsFXTCaOKN4YmSbhEpn6Fr8+yar5Pf4D8osfd6pH0YLqkv8SX7
g6frvQ6HH6EHJ80KWJbHaPjom1vyJp2GwU/P/q0D6WXWHyi9v4ZEiUMB15aK5Ckx3ZPfNKDG2AJ2
2n78kzRyZeME20RNmdGW8rpxR9wK9gZGgL1OZklklhEXZfdKnq95aCrb2vkY2DKHDuDCjge8jLa/
Z+DrgtynKY/2k+7IOMHKLtnp49Qq+GYhA7XgSBMAqMRnOkDJ7rL0SepvefAbn/+LlXTnNAleBxRF
C2yM7SFvUGXw9oF4IU4uskxxSOabwlkUWgqiHMY+uUJ1tCaVWtEZ1fwl4Z3M8PRy1InpoTeu6VSF
Q3Bwbba3CFzsH6nWczUCXNtSRyyzhNdPj8Jlniqj1zAWPwiOVnbOguc1f4bAq0914h5zfHjQ8igX
sDAunMpObqbCrOCEJRdfR1OERZDzTSbOzhqj5FroRCP3Hc61IZ1wy4UBQbWj8TZOBmh0Y2UKeItm
Xxi7sQ9hk00s73bmGjs/vVuZx5IU9BTSsX1F7BTu/QR7qkXgwSYLbiPW3oPSGGtAEbAJTnxFatrC
RaZWdmM2P4YdHeHwAsUUBFkgIjH2ctD4PgogIMl2PBOxIuNDhUxzwrmFWjTmm5PAQnZ10RySQQY0
pXeJx9vv5+QdEty2JYn32+mDlz42tuQl/J5gOcY0Kze9mfVrPRzhfOCJzEmxaerlWOJJKf3yJOeO
HiPiapPE/gEX0SKZGFXDseMMKLOnyjCsTUYwKRNIVnNwD0tmAdV+mBc7aTd0a7ChQAZ6rqe0QY0w
frFL69epmUpaYd0pcrts680fNQdF+KrEjIuogOrscSMLBgmTRhiNOXdXtQiuQiQMgtSMrD208409
7x56dpDB3PEd8p+JDH7aenEKJWsMG0m7aH8RO7aNsGIsUlm2OJd8hPASkV4p9WltOvmfIkkxUM2n
bNJEWB1ICrLj6nfuFe+yYMgA6ZEagA65oOJJK2yhPftLFx3Q4XETavk+wWa0dSADH+AqiQOd28mK
2cxDnvE0l6lczIQ66/yB8t9bWfOBgZ56xjv5mqXtjC7Nl3rmNDgg3enwKKRgTVbrvpTsE4j5ICqu
uUvwgdspdS++m7qbNnMuAljP1qVzptXpzRNYORsHrmOPrKaNImJqCe6k0ZjgS2WG3YJPbCMdLbPL
voKOwpINItmBNajfsSffFcrWWjZatfPQTy/dxiZ9x5YKsrWPCBFKnBA9e1YmTlQ98e7v60ycZ4gs
PdAKppulThVtVTgmBNgIEms+/bhRm4b/ZHhdfZBFNu76RCyn3/pc3z+KfNolxEo9ZX3bLnsFUxxG
RCmm5mB5/qWmrtgyY19mVVrsB8bHzUAtacwnitCMHOgoRASlavbZMtp6zNjxpH32hVVs1Gjcop4p
h+JSQC5d8zV6ZgJ/2BtXjTJpKBri7hhcaTSPd0kkmXfwELTSZEnHJ8yhJ9xV5HkX2rRt91Xkyptt
ghjzEdXkuTcdocC7nLwbn9bsYaqjF0xX5TZn+MDMrfe4IvgrqjjjIGymkXHDm+Fkv82xx8Lv0rt2
Hiy3BnOucPUNw3DGKixElIPnJgL6P0ZlfxqG7LnMwhDVeXYH+CUvg6FXTzIItpEh5dsoK65bovn5
eBTFTbqhVz6trPYdMoJxNo3GvkxOgkMr16JtZWTQLBXqlwfqLQvdmBQfXVuZmQH8XJjfbRcfClnJ
e+bj4bCTJYEk06cZV5dYQpkoCoudJBLJVUh39J1Du/DV2B5Heq6nEmf5YGYtLd4EvNNk0gEI6rqe
g4sGGNBGZC7sPhXMtYOVDwhk66edvciylrNuwE9W0s7Y6KR/7xoLtDQ9au/Aic/MudFhfE5VdIvi
LzucnCNASgI6JMJx2hRMgyefS74Adg4PYAE3Kz9XQ/RVh6nPbD3rd5nhg8yuvIMZMP9z4+Qk7cAn
nxFoMIHL7w0KiJND/MBGA4J8qtqU5s4EKcRHaLfSKs1e4y1kzxm1zXr2pLgjPCrwTAManFAdWNPF
igxxQt1hpbtOUZ6w9TIkT1D2ZHXvos31zUMLY3sxdEH77IykfeXNFRz8NQ6qaq/gCEA5N7tlFiOd
Dg1GKEX+u7RYRdqA91Rk/rFPbLU3iuAl6Q1911ORcZ1gF0VABJNkrSMKqYxo5c9MgscXOIREftY4
o4Fg04fNbjEwKUzw3XNple62aqInNCHojhH7XeB3lWcQOKiQdQgR8Cc2oR68zEJCTbPeSFcIUcgg
2km6rD5LA61Amj131nQwPLs7MN+AaIKV6eB7SfspR6YDvXaAW1KsrSYn68v2Ed4UCKiGORFCl+mR
cTfNh652hydoJnuYb7e0r4K73QPraTuBdvkIVBDld4e1dfDQFVf4dkBmSco4I9j1fgv/UJGBXsBT
8cf8U1PBEw2Z4sqEd6mcTpwi3xtPhJepwID0jaTloLzh7LVsf2IZkLYW2dfJa3pA8ld6gRHqSpAc
suM/QSLQCGfrfyp8+jejLbelKdDJt2wtaWOVqDyeeYsOU+yeqE7bJ0xuuGAM7UeXAPmHj128FpF9
zoEmRFkqT2Gfobwdmumoy+d4kmBgzT6/2CGS87EwqqPZ2M+O7sJQx/d0jfUxPmsIKxb+BzKcuSU8
A7mycNgpm85BmpLemaFkqEl3eO3spMD+mVYHo0nUq/IzWCoz1XSaUCjYfNpGvxKvhfFjUobc4XDH
B0oAViw95kKMWTR/5O2ACTOscit16VlPzy38oVObJdm21SvzPTG3eA5cQMcTyi1vcE51mxzBv7D4
qrY4pel0DpH2HWry69C3B7Dm8EXwweAlWFpMRoqdWCeay84uHIKTPtAYtpwWhB/n1zIIGITEbvQp
2Yxck7SHQiahqqdRNfdS+3LbVwlITkLl8F3Ia5CO924K5Au9QNgjnqXOGb23Q7xJJXDYOh0xbtYp
yhvL/ODStyCmq31NhnZjRfPsMOaMowrDt0yPlYdJfkLf/uuBJrfmOLcpVc6PbEN35cPEi3CNKRHB
S2GvK6QNF5kV8gpQ8CkYA2fNBd9jjNvAm3JiYqmhoGypm7GzNh7ujymyD9FAQiA9O0nEQIQHMLNM
Boej8VzV/Dj8J+F9qNr3FrLygoFe/aqbw5zYa8e/nY7gxK72X+XkYe7NAC978rVMDVStA0wpVs76
J0oKFKuGFsGzZ/5Veq5JXFD15UENPESjBdu7Kol4aMQrwCK/NuKvtJdXpypWyciFnsmMuwrHGoUB
OKiF8vFMi5we5tCy0Uld9UaEpr4PrTJfOU4NbmbSoWsqjcuUxC2rE0iRqG+m8/py7KF6iJjlvM0o
iEmyfxxXjZQw+H8UyaF8H0NDnuwoYiunSMHqNHjATjHaO60dV2Yau0cZTJjkCpyJAZQE5JnhMcld
5w67Y9a4yVNW0c1A8EbsrSeGSxWQu+daIenPro/Nu3I+uyAyr1bcNesk6KMt+771FA6ojtkbiil6
ou1hwTUvy11VxA1/BKwrw+C4pxEOFgaWN+zRCO7KJloGZIiu9NrqsMZ7BsbU9g/tnPg5ywZ7iY7w
HbJDvyosikMd2IbNx38/TdaZyUpLZ8rmNHagIPdJeOvy8K5ix+GTQ+B7baVoY/eqxriQYuWFkAh6
pwVOwYkG06PVzGUR9fbOH+tdHTbaGefECY7NjqmxunopNAlMihh+yWw8xkkhVg1HNMHLf6b6ujJ4
Z2dkZgzG/GbPIiEOpHol+9JxvuIef1STzpaLAK40tkBvm3Q9MjGFq2vI3Xui2hdIoOCEvMZfD10d
sAuOTjUCZxyRZsVPpm8so2DXTPxkTzAIg5oyAynlivxkbD49yk8EUc2TTIcaNHmMcSydzUlBiTAB
edqhpA2NBBIWgEaFgUCe0K3CV5fwJy0IIPJBI3eEv0PzH1C6E+xkwQbx7gmO6t0wlOitOiQ89ESR
HnRZfjLz8+SgomNlwg+KYHyPUfrHSIQVoaP5axnqV82GwljExSme4AAVItsiTsU1zLuW4vlctc7Q
rciywJqbIczAbmQe6OzRAu/4qPcs+X2RnYLJjo8qmzjIIcaFNFN3zePETGGol7q5tur2e1JQQTH8
8epL91NGGQ4WuxOEWbT6QZsQZEI6DvZGly6jFAOhbFx1p6X+04jNcZnXSUTVh+TPqOx8q8EnWXcj
DOEClWSapRatamcO9OmGnaP76HjH4pbE3Yw/qMwN1BK4upP/i1y86gh1UYEzM4+Mb2jAi6w/wdS/
2iUUT28K7kGeqnNXQdkqkEUDN3L9iB4lQ0Fdi6YDU8gnjXEXsISocZmA2WfGlyeIP8Mitr1TFbvB
NXbof5bdJijmFBs84hiYf+tVOx6Jb2pp/wneyxzURPXcq8aCHc2XQjMi3TsnDwfdw943e7bdmPqb
SIPy0FjhC0zqRewF1RrA/EdbNDN661ZKL/5JU5gujtiAgL40XThwnGQJGBVqOg4FsJYO7jx/XnGx
87hcMQviSUa9WuaRug9ew9nbp/ou8pNtg4RpGbsesaUSCSUkvGPHDPSYJtbKqAwKRL95GYMR4gbR
QwsXYeRK7xiPmzoItzIjKaG1QHl4wQLqePrBUm2uC6McDy52ej2O1D6GAkQvXO4N232NQJIjbKo0
hmRlAU5KMw/uK1yAYUDGWQpCjYcA4XHWeO4yyOI3FznzKcr5PJkc7w1LwKL+whg23IcJRf3Udb8N
Jkdxpextmjk7qxdIFRL7W+jBN6YDc1sYxS8HP8Q+ntpNUKfumc1wuZjHDQshXfPNskH7BcGrGZSf
WR/6u4kQRrTLdbTxFS0VFz5UiQPSLpryqIyyBsSs6s/YaJ45Ej9s7EB7evKUgvG9hNSAm2puJeQ/
4vYizHJ8D6PJ2fOZY/Yq7OKpsPx9UEXjXvPSU9epN4Pex9oATrl34urq8BE/alqPQlSicWZK6N8h
+y4adJKRg6GLmxXCSKQStfccoyj38m6jYU9ce8RpHJ0OtjlRdSTqZNGVzCkcYt2YbCLaTi5Ovszm
iI49bcPQlT9dr0BqmdnROoYdhKAfIZmWPA/gIAkI1MIt05sm7di+q00vjXrFc+maRhvJCiXsK22T
u0m/iUgWXpAtwtWtTdB3MZSPza5dFjRXVmExjaTxkODK2wTS3qXh15ERNBXV+kZA0XtHbisTnYql
UJlypyYkwTk6ItX79o1Lv3PLQTUtjJyF0lX1PWwqQNO6p5YmgRoakWkrIevkpxl3ezZU+UcxRmvb
0wz0yiI+FwHWct9rsCHg3EFDQAyOlHRimkE1V0On/+LzZ63cOPztZHNCsnSLpS1xxY+YM/dd2t5L
f7JujUa0tPDhVAwWbQ+EgCTspfzRbqLphNGNDWWNEe8kp5yoIEITOtdb9XcRses3EKMbdtOtBA3W
mx0poH65bFn9CQ3RQTFg5DLQYSFlXre++ZlPs9YvOudlTiYGC7pyuCoDjeCjQ9ihCYw4QZR0TP0S
m48qXhyI/3grko1S9nMCNm0hWvMoEwVC2Xmp4EmtisOQcfxF/NTNN7FbfgivLe5OwQnKrg81wybv
0e74XcDa2BjXgMGXQrQKwniYszPwwy27MTqbyPGKkTFzO7vkGmLcZo0Wek3U+FLW3hK8J7q5OvnS
uh57j3g3lH0RavwcEvMDm8dWEs+M3Ku8yh5mV41fdAogK+SoyTnKHURpdXVMErdD1G8DvW4GQhPr
IHVOiVrct9A+jVgmsy9GkKydr9IJbshCXlwTKR42KbrPkdv8sRMsMhUOKp/YQvDp6OdKwj4Hl9wG
09mqfk7IZZLjcyYSLtuijY1fo348l7l4jbF3AHzRXsscCkYpFK71DHDLBPBD69VPwnyjVeec0dP2
NLFQHOeWizwhAJ06pMV7b1JYR3X17tAbmXMsHDLDxIjfp4yxFQx8V11NP83kFsdUCnX+g3Pywybc
g/6jRfSN2/xsYzvZmkb4FoTpr2zI7G2m6cd6VP2ONR6MEPQAGyF0A6VtMhmQmqnx5Iw0TulRLFx3
IHgl9+gYcVhxPN8z7ckzRM1LsQBwy/wtglm+yOMSYOZg4+UoCF6FYILALn21MSSbOeQMGtpsMisY
xjYHcmVAtFCNJpZkZhLuxtunl+lPRX9wkdluSImJC7vnj20JZcg1/5RFqHkH1kljWPsk9Po4oRDY
V3atdh7cNxzI4kuR30rcB21j2gdZzaV2HEmKgZR9NIx1Y4ATwhwegOHhEjeIbzcJPya3mVZyyHif
8gsTdG+NxYk8X7xBSDgDsTNs52jaRQoUOgMDgbbIGUt9WRjerSIgmlMNjG7X9ju/d+LVVDUfYeYD
UcHqDZYq3KChP46MQwwv25G3InqQtxVtFjbTyZJABnNJ1ICs618Rjgh3SpINEt3ybHjHoJ++9LzQ
VnRTgo2eqqMDwDOyeyINfKKjCuuW6iM6KYHdWSQkUSmuUb5nnVy+ZIG7XoVzsnRWN9+hwLEzoXEq
jOhXb9rdDyoVcLReeXYSaH1h/4ZxHfK1hkNFJ8QJSB6HVtb47vpaiY8sxHygNC+7tiMtB6FN/gZ6
EEwU0mJbnFnMMvkE8MZ1KwABKFiIP3NSWyz6yCfsxjYvUeZlp5J5h2apN18YB3cWaqriQ7egAxfa
H+iOCrIfZ1w+dxccwtqhcoHtbQGzz0LIzVRi5B0h1CwgcLzGAcxGUTckeXk0bdCAIZjwETBjrCOc
nKE1bskF4w3x4lDSDobGylGym634HrvD7pw1MP+TmN1naYt3tmTyZ+pC1hiHTtuFDkAtZyblDCHy
i4KWF7qyQe0goNqojNuzj9gnKOs71R04qZs2ES5gar3YGh5dmGYGsYJ6xSWG0QUdClP2rryU9fjk
Di2TARMWDnvPVdnYdxflIJSmF30ixaUISB6NchufXO8TYqrRYReVdiOq1mi48JpY7pWqrlOfP03g
rIAlZtkyvRSyEAuA06iFsM4emzS+RgKNbdNNH6GpfymTTDmJA2vJPuaLy42B/2Wr6TnGluYr6g1y
HOIzWVvzot6NGy9yKijIPenVjYDuG5JBGLgxCCXOvzSP8lOp5yUJPgm1TkOkWP8eIwRZ5QBqO4Xw
yOrHZNkiWdlXZbcwZfgnTKY/8Fnsu6MzzgnS4Z4pdpJJxqIwd62QFKMGSLgG6FOJ8RNIiSc+hpqF
AbHqj5gETRc54yCGuzH6Yt2Y5qcrI+dYJNqNIfweJH6KjtyALlgyvwuFdQnM+oszokB934V1fba1
aXbhGdm5DKgoGCxBCpja174jG3xUU3uyIB/2bbDqW59wskRAFavkWxq0T+S+o3EBbYQqq1gwCaJC
J6S+zDNkkkp/GyuXFsAkSOhMRmK75OiePHSxU+u9NkLHlRpW7drVq2YnE/NoQRdjrSNPVgu+II/2
P3L9o4q7bmPRD9iNuOM2YiRuYJq6mEtTE+7EXrk925x+Y2beuwVkwKPnvCYUfXjvCc4YJkacYbKd
CvOjr0JnSTr4K9YbVNOGhj3T8xoCEczoA9fXGv9icfWKaMdYcsEb4a9GbAxl8qOjrDynhHiMKG4J
KEd4k9M0C2kjTIW+x6GD4wEDZBFa6N/I9GZTFvIbzCcs+hn7Q+MlDUPWIyzFUYiXJBYGM91BbuqB
XoLNbwKdDI8Fs0Tp2GpTub+BGNA7r20MTRlBG6iFVwD+rkpwxPBYW5HJ/I5I0oJZ0o4wGsJUB7XU
OwweREFrTG/UU2vqHyMvbkMiFjNcr/9duMBetEIf727r3buG65bAjW5Lh0XMVfMwBDBqDk7KB1gS
m+o+mhWtKnkgRVZsJNxgRq+Ivvw9LfUJ27e5jZi9LfuoIEac6Ms67cB29Oo9kKkPseWtaboR9az3
0k3VK+CMZzf11knd7HCVgurqC1Q/enarO41IYMrCg6MHz7i39aNPXjERcN3F4bJaWa52Zfbl1gQN
kVXYtSyyukf0W6zRJQNWcUSPUP4oNS5MBhfvrPFvQyFulNpijg0lPy4yLhqSoG2Cn3lZJG9Yms1T
QddEEuR24zNMASxYt1holo1dU13gKoRhNW/ox5AZAd6+ulA4n+iVO/XFL/trP7HrZmEd62EPZ/lO
9gF1oS1+qF9JoXe7cnI/HFS721IvxiXQ9efRdDhuyOts9ulrrSOVUtGGhM3LNh3jJwqmrEcrIMaA
3c9UgOhOSSZ2RvMuMaqmZRKtgg5SgF2QPKHx9jQ7NwxeMntQ54ARQyGVvunxNnkyrw9+RlDmHIuT
pHMSkcfY/3+xdx67zWTZln6Vxp1HIbwZ3ElYGlEUSflJQO4P7308fX+hKnTnrboGPW8kQDCVKYki
I845e++1vpU2bl4zHmlilVQFYsvqgTUjU0gT5+iFn3hFtGM3acU01ZhdhpB50EssdbG2FR1W1p7A
CrOsX3p43jZWozUQ5+a0WnLrSmTIaCtTAMYHnOG5MOP+E+Kv5Bqk6lbzJNqrxApdSd0E1+lzrCMG
mevyqFdcKJEyTfjOwD8RaZyDHsKbzHgyFvRnLf0zpMrPtLZ3yDBVb86JszWjEjBsTVPPTFqK2HQG
KC8ZF4MkmgVFbYFxFUHjM/01qH9K/2zU5J7OsMETqlJmLVvgdrF6yhR+ZwbETBUsOVI2qMLzlH0M
RVZ5jXaVJNbRbgqfzNW8zmGLmDwiWgX/117Gf0plPNL7bKsvUMGUDmsW7UaDBO5S7oN6Uvg0OO52
hC96CIc/RknHilUXyEk/ZmOg355/kDq1m01AyFO8Fo6BKAseDoC4gZgvG+yw4ihYPd1KSO/J5XEs
oGFMG874py+8g7Cowwctlhv0nP2OCBW3Jelk03VueVPwwvKlfxCibXKlmQuH6toBDUrkTjvtpRXr
BrF2AZ6DHyF7aWo2ZxRbfqsr92s2J96wAngAmGKPyoXe76vUOF1oUFx2UK7nBAJ6rvNbtYfS7OPX
eW0nTx8BNvfE/HLa6WArl6DkC232+6S+T+f1G+gNt80yffMHkb6uDEKwEebE8mpdgMNMTwy8fE03
65Pea/caI8QlA8VjqhS0Whhes4IQrJKqdxvt2XHa0PTZMqSV6aQ37ZlpLR7EPr5KSXQyoe7YkjLX
jqIZhz5GCVOkqScnVr4fku4lNE2POccUJAMf0MqZhEmrFfQEv9lxyXw+XiEiQQYodINGRj7aKKEj
Cn+AhIAr/ZA0UE/SG9OjB4RCXjfpjrXTTiCWbVnk5jxW8SsjP91LkvcqswRkNsaZ9MdLI8mgo5Xr
gL+R83t+0iJkDJJMLwiF4KM1f2EkA0q9yOgywtyRcipAHRQ5bDMdyaDE/UagwFFYnKFXCK6OCcPZ
tE2cXTGjD900etUYwlwgogpbex+0In5WpRlql9QD8oZN4tmhfoausSV49vA/w3isfJompku1l92F
8fJKLsapKqf82BQDouIe9WBPMmcigZ2h7FLnGQlKXh0lve/8IcEzI0nq/VDgW9eZPzlzikA8Lrv3
IaZ4ii2E9TnDlVDfzyG6pGxhZzEHds3ZssW6/Nj+azLNJ6B45wamLIUXMWsJ0UPPKa9cJ7+0JtJp
mHRfJb9Ni6cL2LxnqL3eGguPVQ9gNa/lR3HXZQU7OQYmhVEFkLsSPHUHGUK/WkkxP4a5QMZ9lrqI
n8CeN7EfmQWWpqhq3HoTo+p4LmxCMASXvNUBZWZNUjqDgO0ILGPMY5aXuJTmy3nUY4Zi0UdDcU1k
BZYlPXHzQTMxeY+3WeKQFFkQQ1URJ5Ak4qrMOw3fJFl4Xq0iaeqy6Jd7sn1soupJEzRMmirrQxYN
JwOtN4riOCEQ4qYh+yCXkW2tCstTCKyNeRFCebLtKWlMyCTQIEYEUlNWnUUjs9hSFkoPIqfkcD5m
fCYO0bc+BvziTimnj2lh7KypNGM6c672o4nHi7z7TDE9RbFq/MQNfgmJgMU84z5rd4KZGW5iAV2M
3sJshs+aA5JLVYEzEZGsOq6ZmIxIfTpGJbruxYLwYcQh8FqDbcsgdH6cxdJL0/Dcl9qH2PExaPBJ
161oWBqa2a3mVyO4xEUc9T2skawd7nUJQJJY7BOz/ZgleHDU62RXq1l7BFp8HlI6u2aY/6gLgcmq
OH/HxGSMlGpKOhKbHVEjK/U4XHRhVyOS2lU4H7yNFQdi0oHEvyWTgak18tDJBGXaguxRHS0Ok0nj
KqpagIcGTOSQoIOv4AuKppQ4q9afETMmgBQTDt/m4vZIbhX6Ytz5N1nZWjdxuVP6/jgoZtDlDBXG
OeY+kWvVrcocjnnFKzNkITvQ3ruR1N4EevM0rOWy8QcwRMe4xJfuJHbLE6CJp1SmXbikYNkg544G
TaN8XLCXGR9WJce78bNf9NeF6YOdqMh3pkS65kUKpXChL2Il+mds5pKbAIDwMLH9QUw0C9vwtsTS
QgbM5kPiUq+Kp25mk01Psuk1psSsLurE3WCt+zzRvc2qxUmrXLWPLJ0XqPNrdUiZeGHcnsH9ReWp
KGPKS+6nUMnL1yyrnbpMv0utOLRTZBwVnamTxSFwZrtCp6561MR70BXL89KcunYZ37VYm1A6icgs
95zFLJ6PqzNr1akRszuVnjwd5ltpVRdlkDuQwdUhbPkDVAh1IJQVik9rxrZPqNyuGricOHaBflnq
6gMHDkb/VvY0Vq+9kFjBoPxJ4UMexa+S+tQVB0HbYyKiT1oAvkqQILAIoOXKAF1Esdbexc3G1JP+
JHOYbIPPR0kMaR/oxuugDkFS6NKDJAzSA905yR4jGsMKY2FGe6sTMpIL6K+DUJxyJDCj9iomo8/w
QyS0EYNgySY1aW+FlEznXL7M1n3Sl/IL+wR/d6rP2OMQXWtg/CXLlL3IQE2VEefpqX1j5+ISZBWf
a53Ri5W6gWrJYiFDd7baeao89+N7yMjwuIptHgC/uXAVFcHYk49JBGMutBxOja1Zy6Cpqx+ScdU9
s+1Hu6G+s7M2eQGqIZE69NTOBVJxPfehrvikdhCTwjjPicAVJkt64iNobiijHhbg0w6xPZxO8+ui
m6exKd96g7hwHUROpskoVgAreHrDkVjWGUfhMLT7GgI+gDhoggiuAJJnrtF+dWnOdHpxOIYftA53
GqE9dFJX4TLOGUfI2mLYHWfuXCm+1heTo+p54sjVVhmoXR6Ab+OAVYCFDRuDPdXNG6Y8HIUspw7X
01og1xQhqW4oAi5skXVv0XaLURCVHuM6TGWN5vLAmjoiOHR6o/oc2fAPq4llgGx5G6vNQulTvmSs
i/S2wzNqFGiJYrzs6Bp0bbEDM0HM5eYBz8hrbHTL5GCf7qUK7YvVn8WOe0JZS4L7Go3RGgElKK8+
C0A/QSZDaWwJKPFV3m5ckiEuLz7+1RA6t471GAFxatxbHKDMtWto/tVIw8yaBkvMLbhY6omU3n1l
EMIQjTorgSacuqb4CdN09KmkZ/GtjVemc+uMlvaqDct4bI22x54s7doKjigpC7rD2uYlCpb0yDLV
Hcwa9GcuYE/AYNoouVq5OqOeaoQTj4gY6aOxpVLAkW49c9nZhCvEXtHnHiMgqrGek8vK3GyZ02td
FtRdXfgkdx9SK/xDD5znC9bNpDPcLmECGqscVpZagx9nNGgnNs0fsVf7RM0HT0yln3UpMi9SNqky
fv7DQp+qWfRpLxANtC/a+B59m+4j4CaWthXbx9yScz8XiJgmUiLhgYHaiIAwmsPsIDazm40gGRnK
wrcHoYZtvXcaFYc6yihs1fCk3Dl+VpObIUnEYNThVRnyxv+VeJZAp3PYRTvNBA4xqzI9+U1syU5w
VlckZJaZHbAGkY5jJfOBO+xE65nmSl8/dhs9AK6wBM2+Qz4xnQ1d6oKQyDwQdP0kHlptoY0eRvvf
lxMSNEhphzguS29TCziXGQ4+SgMn/9/V3+umGiSQ9kqzu/GFWq8OmOagO4wQ3cZxnVZHoaeHGGHF
jilow2UI64XMJA426WbXNSsHPC23ZsGnqi/kCuiSRUt88/BHpaz5EE7OKoIAvxKTL0Dou2ni5oDT
lzh5nPQcoLvGs6zvsYOPsYxIxrdEmDShMQnDds24ELuiuA7sw3AJNlFpteluBaP8qMRC9uAfYTQb
VZIlzTH1onB525QYjGmMx1UcTFSHqDkdqY3UwNCq3RAXhdetwjtgqIHxSnnppVBzp6E0PG7bEzr0
lLGo/F6ulkg+wvbQTNU+aRgQx1XnqhFnGBBHkh2q4E0qzXR1+ZqJNd5FtWUkllOrbw9NFh+44eZg
NfPlMGXJq14ieZXEe72HIL7Q1x4inGqJ5M9ayawOzUnElzwEj+fWJBLR+AB8N6LqQDKMPSxQtFRn
4dL2mST/iYTRYptdkPxZG5k+JxcFzTKImLoBhI/EiWNmxkEyzHpsdzIsGg3Zdi9Nz4osKUHDImcZ
sK+BYBC7lYXmAROHK5eQV0xFwmfq15uWNl70z1yWNwlj2TgxiZ5s/wDG5L7+oMR9MQkzAV5unNgA
oXeIw3Kocqb8JqkPftM3V6TTk5cUxtWiHNCoSIqpJ6Qd31he0tVcFkK4665B7sTdB9RUunVz9Qz+
qXKmSnjVOyy6QwLcB6LKr3LY4PTxd63zQhM1UFPrQuHA4Wn50OBOgSxcs6BSh7NgWdFhFX1wHveo
tQlGWHv8XJyFowhgZA2aBg7IpB7K0gktPjJkp76ocScMbNGMt+D/WbQya01rAdvnt9+7Sgrphkxy
3Hm1GOOfDB9IkoabtV2Wv6rn34e1rZjswyGbsUH0wsVo8JnQERdxi4C1kc3lOYef43PoeJkMMChs
PYTLb1ZAXN0HKRzEADOddBiA/TGwuWPZRpi8vdq2Qr3SbFeKGIrpUV2i2BVTeuNgZbbdYXmLJaU7
CE3Ej4Bp3te4CWxj22KmsDlrK+VKU4WvpSKcQj1NiAGrHX0srjn+BB9MRceaHAv8fWP0A9+Mfa4l
H2hB4IxqtPBHqEsq6J1dj1EOXbl6IOq1Ooib3L6PI3VH+IQj6gx/JgxjvRYRurSqKC+VYm9xnqIx
N4OoxuZuhb1r7RLmw0h1528a5Oz7EDsjnQ399waMFJYEQZ6YZAo0q5NIdaJxW+RkCI4SsG/Bzrvs
fpA0Yu+XGWFYEl3HjIGqNZLpIDe+gdjHtuqO2w2aDeTPjBr1L+kw/4m/aLM3/Qd3kSUqmon1Zku6
lPC9bO6jv8SvkBA4UJjPLQr19GfV1NBNN892qTNMWmJM1OnI9SubmnpAeALmzmBqtugfFm284L9/
LXzTv7wYVZFMTVYVg1JE1rYX+5cXQ+LKomtiV+1g+9Ew0tTWzwkXONLwPMl1c6MigY7SAsNDfUUr
KG4ZeCil20nmim65ip6B5GXcWndGkpV3mxKaVvO1JkbjXqdTVo5kIKhLTPdpDr0pNkvXkMk9VjlO
EgRPWzxJlEOfF72LsaC7C1UDEWXPpFNK+taBA7oczJKD05QVQSKp2bXvZXJO1vua4Ic/TO4/xVE0
dxLpw+hykRqx5Qzc8MxjxaIMAVEP6tOi+VgCIgdNsHgR6oTVfRq1PQkcZaBVnO1Jr+ewm7NtRioO
zimF4E18yluFhldp9tXWRYG7fS/PDAuLeE4QP4nJy2pxtNTz0kM6gkMljvapbo77Qe33ONn1M7zC
V7mdirsoFqpjolDYLGF5FXDDHmhDYCtoR2CVwITduk1YJgE7eyRxsGOupnIWt/liOYd3VipEhJQf
8oiZOVW34psagFTDoAvTMZVAcqtApgsRtFWpuRc1CBVck1Ygs5QSKtP3pCEzPKgE8RW2X3EVNPOq
Nvl6qmhGu32tgttIoOKwLnUB8qytF91+ZmGJBxm1Lx4JsjglmUAZOoffbBXSISNHhMwbmogTzIuj
GipBYkzznVGyCFZLP59QCgrEd2lnQFbV5xxjGjYv7BLlB0IDkGRxvGNqqX1YiB5dU66fk3DO7gSm
lKja8CUDJ7qL1ZWNntZiVcjyoyzgcwKr9obtZGfUuemhautRCKrrS2FVrZPU+R+lluVALLiY8KMs
6Kez9tky+ncplyZ6n7TCYM2LJ1Vvi70aFg/D9m+pPk40O7anJRfUSZEJZDdrQuRDEwgL14ux0hFk
2i/OA4Y8ePaz+/udv9+D1ZCO0VLGf/8fRUMwXH1ccCPrdCWQn2UHta854uNlg08pcyTVkoGpjqbs
Y82arx2EoJ0qIXObCY+PzGc1RT9QMoiGzg63LjJWNLP5rVqq5lRZugi4PhW5K+mlrpykUIGABOGe
LG/ddEQ7VDyIhRHtal0hg85c7iyy1e1cRzwW9/pel5rWl4X2p4F/zc7esQNUdDFwewF/qFr1ynkT
VXV4zhsu/WEI0f3GsuoT64gdijf23E+giK0pM09iW6acxFUg8DQLr+jPgRaaVkosOCm2Q4hrj4wM
B8Rafc60P000Tk8mShpN6iOvI8TDQ5mpHRMg33mI8SUze4ntEIWvoaf0Ahfj04QksjPlUb0Lo+HW
CVF9mkedOSa0naRWSPWrW2yLw0orr2pzgFksZKG6MsqlkUMoChqaePWAHNmMOqpDXCr3qQ4LQKkq
L8+qgQAqoAD0mHpqRHggEZgIp5+n6WhYiEoZTrc+gtEkgIrxSYu3dRD75YG4VDszJ6hDi2jL/PeL
s2T8y9psaLqqmrDBVRLC1H/aKLJWkkO9E6sdigKHo28Lm6ZMD6JcpHfaBP8oSrMfyJItjpkcyYCZ
VOjfCXsh+iu5k0HeSg2FUlliImHW8odu4v/wEuXNCftXpyweVU23dBUXr2oq8j/vZWar0+RDA7Wb
pVTx4ApIzmQywEPrRWRQTpzoADLqJ2QpV7Oicfpc5nSqKcLDmE6uJF7yktZ7TPvQGVezD8Z2Nk46
YrWkMjUHXdKWkci8ip4hmFUO9NAoK/l/2AUlrMP/9FeYIiHTlk5Om6WQcsZ//8smWBMjYIgbNwe5
X3NSI+0BA56tU3y4mqSVp6441NV4F7EG0sPCbj6XKhNNBHmsPsTvbngUEFWuNX8wTkI1VzUCet0C
T9h/f0moyn/ySlVZNC2CbhTrX95vbIhCWIUtSvhURwjVwKfpalHfyebkwqrGIdNNX/A7Lk1vtq+9
/jUvjOINvWuDHpSoSaLJUVfK0p2JpgiqwnopG+NYlMt8ZyLiJoqDrV5rG4sDtkxMFNkTrg4fm7Pq
grCRAagNNE4JxqmVgZMXgUxN8RICThzXM6jz+VLXERroXN1FiaXjlkXqL/a0dzIDYQSd/YRu0q4V
meT9vjX/35D/uNQ///5vH99FUsIa6tvkq/+3f0Sz77///d8k1ZC4Sv7rfML990dc/Sff8Q83viRJ
fxNVhX8kFW0iR9L/48aHM0T4uiJpqsytQYb6/yqr9jde3fobGnjufZMoQdg02w31Dy++Kv0N2wz7
j6xozKcNUfl/8eIbkvxPp2UgLaLCXJxOliKpEib//3hvwsxrBs0I9XtpQQSbldR5cRIBUF3lnDks
NnnKD7DNvw/4bUZfj+Lr36tgCemt9/v09yHt6IB1KZFeAy3Uw+/DKmAZmbeH33+t5nTK7TKPEWHK
1DpbF+n3YWAD+ru//C9fE0pinEIwHbii6G/Stjkk28PvM5nCFPVEa9ZOaIQNqCm6J7iDoFv+Pg0b
GVH+SMKvWr2sjd4yrW4JdtnYLIZGXl1FyKBKbJbVN/ezNZFEFRecD0yV0C7OPvzsrW+iWxG7n1mc
4q5AHDVDOraA9Cn9AL2k1EW7tox9t2SfVsnmT1U+HmK412DGsYkLoyT5jdw9CBpfavtyOKiCQYsk
aurrQjnlCwavKUrNp2Gx9oasw38Wq72ydTQyMsTpK5k4SVcMMfbv067teCoDVjwoEr0vIDJI9nid
v+2i32dJUhl7ArKarfD/fZAQBAfilJznkUqEFXT323qjH9FsuFSir5PdBhXPa330JX1v9h9pkh3R
V9li3xn7TZKFca7ecyy0eX/mvRqpt6JIGjfrmd8LTXkAfFIiMCEtHGCR+RcLuLJ5fKOtqvx99vuw
LGt5cMspveCOH/CfU7H+37L199lvhfz7TDZlfZerEKw3g/jvK/99oDcOIXR7EFbdludim/KO+Vbg
83qIsB0RbQdUxvltRfUD8MDBUc+m7jQX5U7qXGZyzZOs3QxO49+t6AK8J8qm6mG3+zTVR8GXXOKl
cz8MYoeTdo365qPvd41wQ/WOuu3KM2sIaLEVzyPpHbLbYW0Qzww67anzQ/3YGcdMOjVc8q/ZH8mF
jfxSneLESzVGeMwW9yNCIloq3XpWZnD43/QcTQRQZLy0eCBxwNaEjfWHeLQnpznOk9OJbPk2p73d
Mu4RXz7FGKNXdn87uUL+NpiCMx2HOmigH9/j0YRFb5FP02JPuzNUNlkEDAeV0v4nfQC2Su9UpoFB
hkGMLcwub+VNSX39WR8Qs25vG1Y/DSwdKfCzm6iHfApStC8ruUfWriGrHPooBR36DsNpo/va+qy/
cXDy9p3Hx+SiPwsWnRavv+tv5ADyThAwBjphCLCly0TMyadlC9ewk2N1QfLfUTY5SKJtw/vI9qld
H4V7dEzkGdRvAOoxTpB3jU4Pwi8ZeKnqEPZIq5ub9YB7ZR6DJXkgPKnEC/8z6PbUfqXINlD6QoFk
ioVl/QvEQdbDrqeRY/cYeLDfMcH6QBhhkcGQe939HAOMcmbZRs2FymW4KvOxfJCflJeCulljDUHa
gJ/M7S4oIJik17fwsO7H1mN6qqDrRfjBvXmtzR0qSMjHdHzEAn2Sl9/0O/qh/Uv5aTyVz5aXn9OJ
kxBzi6PVvlG1GTtSMuiuWINDPjZ15mBw2na68Yv0bItwoCA55SiWHhZcyj2TOtd8VO7ozMUOfwyX
rfqh/syPEJoJyjzU+x4otDMmTG/cUXbz76rzI24HHLxfCDGx6SPKLU4yMeb5Tn2mFQomMrIxK1W3
8a55nh/kd/jb7SuMZnqUXGwjzS+4mDa0s5wMGEY2IMk9Ligt97GNDSjnQLbUBOM40Xt79JK9SHDJ
IxJ1tHmGg2prQNQJcdPrL8jo1j/WgewkJE2+2XmGQ7/9j/UF2evY/ajfyM4+km/rwrqzdJ5+i8ig
ssnXLNankBwY9Jp4cKpj/dCR/YAD4QXQIwOtA8ZT8Ncke6rnchfux/NSejXbAaOJ1e4+5A8kKlW+
M7keCr/GbP7ddP5EBpj7PZ6wsYwnokb0F/WOHjqdvvFEw8qTGcSTy4YbxQ5fE5SEXn6aaNahbD72
bvuIi2YFnsaagR1gZ/4pKa2f4VPgxFL61055Y+1gAmXm9qx/q0CwjasWezxpISju5Y9ldSrUg0AJ
7Jwfh5ScSJ72jUEyQULffRToNG1sAgGuUuzynncfpGj40mf1Y7GEYvjdLboPw2lkiWqd9HV50u5w
ybIsTgFukf0EOZDYMkd7St7Wxpn8KmC1nN7H1F/39QMIC0TLbRjwWcZgAcJ7ERHlY0j7Myj7Xf4g
fJFIxuc7CR4fPfde+TjHLr9QRgmMo/tueA7XPQkc4gb1dC0BUY5L55X+D01MYT7SFpSzXclGx7oj
HfLHlIuS4k/wog86dDGhgpxkQU+AP053GXnlF27vS3FKP+PUsb6iax8etLMBlmRVfkw0nNAfYqJ0
5tdqfEqbUwbR/QbFfRZ8fkxYO2TWLcKdIbx3S8mxwK+6u/ZLuvWv4cmC9Lg8MJiEHhQ9T2JQVM+4
qDCe7TC2ZFjJkfaDjKkdUbx089kQ/8QY7UgciR0Wj6TwQvXIkLDIf4p0J5JrSPjMZX6lC0EKBH+2
cVtv4fgudz9bZhh3L/mtsuEr3EK4NDr8ZKj/9eKBn8EYwxZnj4AlFgt04jxiq0NuncIus/hk3Dx8
j8cXdXQLAoOJjf2T7/mHAAqfwHT+MNZ/MeBsdoi/IhCC9iPhB5cof83UEynLvNzeWU/T3glfW3BE
oEC5ZsWGuZpdlbs5+tr8vLmTFXvwKsngE0ckFzu69XKFEuehao9C4hGlO04BLw+4e7e4ScFcFIe2
jVMSPu6wp8WI29R+gjE4g8VjGXPV7kKL15bqY/ZmHZRDetWPy069V87rGdXegSuavtdReDV6r2GJ
yUDsE2H9ykuAzdp2ZyFxY8mnm1B3DIRTTwp3ZB+X8k2GpKMd0NGF19ybHitfcxXfYnvYkzqGArEk
sKe/z2bYFyeou8sRTLz/3CPjwev8LcVfauyH8g7+EBL+qnLV1qHathOCryKkkMkRLdJkJ90RTF5D
th5iLQxAqN0F4qfAmOygADQSQke2z2BKH1d6A9pJGnej6pr5SQ8d/n8ZJU5+IckTmVEm0P2x6ysL
0dP2oya7ONPtNTnd2taeoPDGbZ+EBxVxhA4jFkIxUHGigOz0J8kucurwNMa/swQ9mX4ycAE6psQa
uZkeED8EP7Vh7KIcrezZmHayTBYDyiw7+VJf6pP1Vph2eeGr5DGHx5iu4z0iY0zjLw2mGK++YotE
Fnc3B+an+oLz6w49QOeCx6Kp8IduW3tPuDCJwkE/uGNAcRooXvneX4RgvKxe9CAwHNl35+movDW7
C8yD8qd9n+9BOpvnmp+xevFR3ZWBDg18AKdyKtzsVSSr47FlaknA4JH3CDLqQmaZYCc3ZrcdKT8c
Vy1qhT3hEGP2rDzA720jB7FOmYHFsNtA/LTexJehexlpPj4Raz5eCp/xfndbjpyVeBUBZ3ZtCQY9
APqUH+Dg6U56UY/5ZXmZXton3n9+WTIc64uAAfaejQP8rVPtu8fpET8FV2yNHRHBmLPm9+XBeJae
1p94ZjS4K8oTcPgDZcBUuz33IJqPr+Gh/lD9FsfA5mTjGnJFEvLQ/YLYvw776IZf4JsLpw2kJ7F/
QemrPTMDlFBj9TgHXF18Mdcbgi2RV/KByUt6xp5Es6Ppd+14hTKpVYHmADE0FHQmICRQktt3LVZj
ZsWs8AgZ39NLz2A99LvBy3cIjyum79kVhdAwBjpks8JnvNTrvvKBNLmC1vPhdc25+maftnAYFL7y
3MIfDiBNeULQ3w/9Hn+YzPC/cJpz/yR+Fu5qvZp40v2s9MlggePddSdmEuHqFxOn24fx2l5b+YQc
a7wqVWBl++wtmVD+cdU3DwiSB8tvbtnXNgBVvOnML1iQ0AEHSA7NA/wUoMgdCah8v3Evi66QHJgh
d+cVkwQHdfC+0q68MgzIDTC12N9cLvj0femc8D47hy+8omGZuJmdMkLtGYylS3YeZZP1R+N4Dk2s
cGr1Qh5Eizyg/pyL3fDdoIbG4oD6RXGH/bL6nCak87TnPUf6r95NK6xS4OqcOZm2tHa7UcAoywhC
pBF8UCb4UfXw90Hu7zQXfbV12CL8TLN9R3M1HiBpwG0fhn88+/3a70Ok8l8tUeWEYRJKk/ekyNUk
wio46t22kyd7VrKG0z7lMmG9sL5+n03S/I9nhSDwutLtv+Rqhz4tH4+zJSYIHLdvmfGClLv/8rvV
ugbEiXnA7rWdgXuiyYTXpo1GTy45KWodKbdChSxh2H4h/VDkCgpvtUWWQyGRPjeSMavCn+vCEkpI
2bDt/z5Vaur8JUfzIz/oLLe921cv4AR/sJcAahJPlGj43TIniZy+DbSWkbQDDD0xUF0SQOYK3MnI
CDCb/hBce2x3WJpH42DWdvmJ5NTE5GNjdwWkTSWh2uKbxk7hyNjXSXhPXUjkFJinUbSr2RFSDEIB
P1TV73HG24Yj3/SbclqY36RHwfQ13JYiEnuv+ClflgfB6zmLoo7ld3D+fIHLHd7FTnQa3uQ3CqT1
yF9/n4LntBHj7eiAX5bYpXf5Npyad6pOnHpgYGMGDMR1oGlGNlDa4wvqGP2N4IAH6V2/9Z/C4kY/
fb8dydW3ijkH3hmXzx4JYa55ePrkn/E7faBIrfOr9knr9AKAjyyfLL5q98ii5s/SL/ccPCQUZnf9
HeluK3fhH1AT/Wu2W35iX3pPOfe9GRemP7x1pr3cp98ciqn0Jt0J37qf6h3/MFOglKhSI5DwZ7lk
K1Lv8G0RvQ9IqZYtP7e3MXRnNqQaH4yt3SmfMvvfpQv4RHrOwyeSfhZOsSDtFBv78EJCt13utEt/
iE4TVq77RaJV5IF5AKRHrJX4PRHmk9pWxpG9T3fzkd8GWrthJl15C0GilElwPa6AMF5Dv2bwWLkk
AKBFc/Azp8yW/OiOq7JOnfIzReYLUuEl5u3Et/AieF+zg1g5SO7CR8Mh12Wv71fRzk6h3y4eZqOD
sqP5rVDVB/2nzEfwzU9tFGfzde/6o9U51ie5XsKtRx3F9+/4wlW4IjXMTmoNcpn9/Ur9rBzpo0hH
iYXlBiZDtUcJ24WLAnCz3RDSZ6NZnRyuFYMsk+96l7+0aAHZ1YjGpHKUiYH0midIPpILYOaoetGF
gIsKj2LQXMm1qhPQRjRhbL6kT44S4NtnsbVO4p7QeFBCTykAGNd4aQ5w7MnTOlfvAE1QSFXu8m04
yiUcPQMsxVMfcmU6fC6WN35iN0W5GL8sCDsf9MSTv1WKbyoqwaHC5+/YLH8cqW/yvt1tJi67CSy/
Poc0hN5k0F9PALyKE9XLsB0Cd8m7WvsWhUDGGoxwXdlLVw7nlxq9D6IDg/EpFjyS2xwie5hVbumt
zOfod9mI1Wf8iOp1oP3ExomrjupBumyQ59uWE/lhnCgHCvPPBmkRThrhP9TuXxz+KE/1oN5vzTKJ
YRnYcg/D67TprreyCzcrBdkfwuHHO+pIvA/T+3oXjh9EbzCOStgncPcBGsX0y7GUrRQ98If2WewM
PCw0PWhWgmVD5xTdSoJbX3zxed7XZECCoeEQswPBB/tpwqih2DP3OH2wl/INk0+0BgOYctElS3r+
BDIgHbExb/2Wzunet6vo3fyhi6DSgOHCyDKb25AGEB/4cKErILxSfGufXCTx60rWluA078rqap/d
cikIlkj9nIbE6/DDEhe/1YTCZZiFOasdx4fu/pem544vtQzlgEWS10VzYq9fJt2ly5U+TO9krNPK
YOJHH2vRXogPFoBlNJ74k7de977gfOBNm07odla2byaDiWP+6eh/5b5BYuO7eQCjBK5foO0TJYfp
ZFFMown8DE0f0J56UrAjPq/uEKRnxurpYDNSfreui3aPHnDCXiE5eX7Js0fQN+UL6MvNh98G0XTq
5q3NspG00/s5ZO+lORTdhYIv38Cbovm/Vix6FA40HegToK9u7tYXhu2HcRfeUH7zcZK0daGt5cwY
Gxun/c4u3CSRcjM0ttDTqgCC94slKOKDBftYtxW3ewIzc2FOVewatMpPxYUEg+ZUT890vdiJQu3h
f7N1HruNa9sW/SICzKErJuVgWbLsDuFUzDnz69+Qb+N0HnBxccpV5ZIZ9l57rTnHBH3Ei82W03wZ
rnGkgwa9+o13t8MXc6hO+nk+Q1bRI0ykdrFvKRbQIW0JKnV4mp7f7hJXL9zHetzMt+dKkdjRlTvP
Kye84Q02L88APFZYk5fxi12jneGEsdxI9tyz8u7KW3oYz8aH6vQW8BNH/J3Udc8rl+6Er17DK+CJ
0XqGBFgh/ltnsTcZq5IygqA+qhhjxdpFH7EUfv+uNzdGdcXLwCJgvjuiiEfMRyuOu5wgN786YSTU
JBshBYuPhWeEIqRc5yUwDlfi8Km2uOO2qJxpYZm/bLVYcOPZF7KHnuzYoVhFebDIfjCwNZNL8jq+
wCnkNl953XQ4LqNLS5zeXQLHUPZQAkIa5R9UVUcyVhb7Ky+KvGKxj454ITj7g/EDPQss4RPpR8Uk
4MFINH/MH+OBN40Fm+l0gjCJuZgEuO0majuko9mm2cC6n2H78jiVG06oXCuBkD/ZA3O1rHlr8Uwk
vkpc8nOhVzjf8tm53irj/zXvhV6ifqA7qXxok2sUTpa71bKpezs1/XryTCyhPI0/scvxGOAYQi43
zV1detVn12jWM8FFrYu1QRwdVpDr82dmZaldep08jisesYhfrLWvjDpFfd7wYDhE1To0zmm8RQ+0
ajlVsm0jbCKpImCga6tYbmUXRubzQVFpp3hddulYYFq2tfHAttHULmY1JbD1wrOOLL8rLGH3gVWL
GkreZRb6A3v8hfuC8LkdOF0exRubIk3BnlPST3lpw03pJ16snbkpyhtGxUt4U4GKrIzjsBugo7wR
e0bS9ipcWyf0FhYkhe/kDPdnwp6xISaed1Rlg61WBLjWq0BfiTf8yhP6Uh6Jt/GX2quuVx3DIbuj
6/OihnZzkr4g9NCYXL4QjLHplJcOw/zKvJNdNjok+wSXloXk2Y5OOS2WAJ8cb3xpb/o2/0xfRFf/
qHHL4SQi3OOvod9jsXvTvPGfBT1vsSUvshnrFBth+oaE1vokb3yy/Ko8ljc2SbLTxSsXNoBny+X9
pRZHeYIDtqmYDByET7b0dIvDa2seqodEnPQ/3eC07S3mrevGVaLYpujTsUm5h3awhYxf8CX12VgV
aVn29HTyI2f+D8Ng4ka1JwOqqJwaX+ttdJEn8QZQ4I1sfF5erEmJzHeFvNL/RazASE/4NkRsuvSB
6WOSXiJvp738j1VXJPphsYVTuOMp667Fj+oWAeRcZ+JJWFX7+dIZbvCLxoUVXEeKTh8o2S4MP8Zf
gD7b5Fy/hGue1m8+ZIByutvTLK1IM29X9TbYqJRuvpZCMFvFH+a9PuIB3cU+3gOCYHD5yDyeNHX6
f2zLVmaT8Xej9NJ2KYeSbbaX0ECeZ2Lv6JHbikNx/sIa1ShrWfKe2J8S7MyzzAikXWjuo4pzj9dJ
tlji9FsNX9YXLyfpwcMbD4v8I0M3MVYr0ujvIMhOvL3tbXqbE4cXyuHy/Xxkr8u+ubY3FsWE/gn9
m9eYMsGVN+r78mW9La0/31JskR/sS5p6yvpjNH+z0VD+B3vlI0Djru/Mb6oTIbKLgmyaTfSSUz68
apeKhs41JUqa+AQet738Sthb9jas+9+Mc882O6WH6SI+tGYF+HBZ5ftipwLWC5idIKjEmrnqYJRT
7G8q1zqEZ6wn0XpyVfDfVOCam9xlT3F5d/axq6xRWJ6t3bSeXsaH5Jt7eJ+YCgQiv56VQ3eiJc6g
IvK4G80qwCCQuVQXEVyWL4Sdw5U1sn2uG6vsC/DgPKwp30OB4xM9ZxPrEqcxVj6qycptap8nXMWI
tdd8AlQYB7yK+Gsm0BcuTX3FBG8DYsGWe5scpNkj/iG1/BysAkKvKy69YgeUAzsA/0AK42YgucaR
T4ttrntjOyu3ioU1pRdFtwHxni3I60xyKRDRJn5L22bbfYyvQ+tpWN0ek6073HQq5p5Aeg6HJ059
FKYvsESkDwIvNuWNE9+OgcCGg4Vxw8FrHbJjRYacaNPnW3hH4Cy/Y7cOWfTDdckht3OEz2A9PqZ/
Ij9euRIO9UPovP67u6MYtcZ1hu7DxgWNo0+7mzvxi8aVNrjqm7BtJD96me5jgyDOo3VR/iRUSHwq
uvk6BzJx3SlbffFInZURcNBoarnhbqXTDsE1SIT3im9coVHcdyIHfNop+KxscU/fZ77Oy15xDd+8
1g/QuzEjKIpxYnRymjG0SV7U9GPgJ4o34yMer5rqWbONnDuiN7+nk/69bgV6XqAhnlnaK3vIaLyh
HFuZEkB4e2YZAfO0En462/in3Bl6BKGbh77GiE1ax2dlOeDHaXks7LCHD3Vre79q4bhvIo7BqMQT
EmX5PGzQDvkYa/SNYrHKCqKYbDqK39VKssMHaZWiai90puXn9Y+xmBKH9yJh3guoNFDDcOzkiDef
CKXWn02p8mx+j82aP8y5AGODga/wwKoNF5dpRvgze4T7eMwWz/WRhCSM467sYazg5aFUZiMJD5pb
eeVnf9e+un0yYEBwwk+RVnLzXH7TfyV4iH/du4mLIHSY9el+u2130YEZa/hPeU1867XdjvbAgX/+
UP9NEFUxF8bP2WhkQ8/GSMqbNmzSl0A4Q5nGM8OMcwm2jXheluPTI4839xE8U7tXDCRBn7NYJ70v
BCAAtoTsairJfigLbQW00mBLi8dgM37uWTfpi6ysAvGt5TO0VEI/MJyRkC/TX9oH+S71wtDNZkzU
rKbeL4BhPusIZqJEkPU27sX6RaUoJ6yVGd1DwQpBKFOI2R+YJAl10MEc85PiODjq8+qZdL8ZtxQE
zAs5+DkgiIXv4j2ntyY4rJaFddEwW2Z3bd1cJcubTQqYVfIdQWlky3IIuv3EQopdNhOdlGlwdmLA
MVo0pZl+rjm41C6eZ+OYeE9TywEIK+sY1T0UZiZc3D0q4PQSw3gCR8y8ArvIRXa5OJK8inKP7czt
D9Ep0Q4tVB5ipKhBodLaoc+SfeTHpTJOHlTLebUv8Bcu5Zoazfo0brliF/f0J9RdHvV8jx7dNd/p
BOBrYjH6oM2UX6Z9eGR82r1CCgAvD5d7eOUMz0DRem/g0NAwSTD6HXmlx5KfwBV+x2/znU1O1pzn
hjSsLYqND/LX2b7Z4XLdYXEdriRG/+aXmhJnY3yX+qp208ib5U0Q7KHb6772AHBHEhA7LG9S6jHr
n2aSrd0OF/ns8dA+12puPmXvKypuj2ky8zIyxaRV980GqtiE1N5K0xUg/KRc0hx32310pxPUEFdm
MrVQ29QjSdxuQjSF4pScw3jTeK6FVXQjZf2amitRconlMYt19JFVdn2ubiU0b2HNcIGJg5TQs/Os
YSMl53m8W4kLHw61UBBSbPBRvP4rpc/j67R3MFzRueIo0R6AjG1gEa9pHfEsUNlVznCjLzvHANFW
6dU4a6ylJ3nL9qje4dN77ZtSepUAZdAebjLOl4S+7T6maZzSlhrcjlrsGt6XKwDoXvmIcXLzARlD
MMpam/TJc9fo7ESzY6F8TqoMfRNG3kKyOZkE0Yd+1N12m3KlcDM/YsQGya1+ftb4E2dmYAf8D/4m
CVzzmYE5A6Ox93TDoWVJuYF5wFX3DE+XO50LlzHWo2dMeZPOwiY/1a/ZC5u61TAzEJzEV34YGCHp
izG3bhg4xDZr8VVUT8l2POlwIHDd/AZv4hueqIzCe1O/F36ylR3AF/yVT5rdT1n1ilATwSZsDtbd
R+EGLhiZW3zlx1FJLnGZciBy3pCqTMuNnzs6hKfpUPgE5TFPSZ4TOkKHeWio7bLX5pVXc3rlIWPB
w5GhXZUH+CfhNJFcscE7B3tlKN9FWhh3nWZM54/YjQsPRB/0TaNDNr6qfgtl16SuSU+IWRlbNNee
cifHkbmOOF91zFw8XNway8uIycMr0y26eaM6IJGNDFx4hCe5AC2XiVmGh4osDzw95elfEcHG/AGq
pdljSXKt9C2rKGWM3SAcpQMbSzNvGX1x9Yy/eVyiOWK4Sg3m0SvlvfmNr/nXVNjFLwPhC9+eJ+Z5
E4h0IPSXpc6O39pd89uIPCJs6Stjn9wqdWW+mOLzp1OGv8kSra16xQgQ1sBA1++Vu8PPCFQFUPb4
Ju/QOx/0EzIhGx7OC7PDqXGNH+LDnIA+RGMbDAqJo0x2+m74nL9TiXdwlfxjzrHpjs20wg08Jf44
3sP+KCl49IFZucUlfAz1qqSzaxwMn7C2q0htqzLo9MGxwxCk3AAVbUJ1l1bzV/zGoSLI/SZyUEIA
jSPPe6vxniLp+TJ3iPqjS3XL8hXZlBtWBwJrEr8p91bpASfC1iC5vAa1UyvUwOo5/JVeZubN37h/
ARh5/NVfge5tSVvCkd/497Chvsn0rA7tm7hWbowUBae8Cu/6y/QeJmtpA22ws+XvlhLlh3z2O407
7SaEG6JSfWaLN2P2WTLaa7ONCLx+C68sCrqIrxLMgVvhADyFR/MwrpkzVNBRkxXvf+3FZyJPvtNz
x/BNOPfAGFHd3ZR3lSFPfM3IYLmZX7goNZo/u/6V4Qm6dK5n44POnV/5Ht2luYhf6i49EQSLyZP0
NSo89CjTfflofCV8jlpbGg30Ra8MmbWVFrio3+SH7OTX6IPHLryKNJtt88TIp5qdfP/5ybE6pcOw
nnzYkd2vMa66W01TyCY65cRnjK8qC941uS1XtAEFVS0rOPb8fkOUOYi3+svi71j7fxkX1Npnfmhj
HuvRLjAbveaBw1iZwS26KTf7na+6F13a3bNCnth4EQKskJDcaFjuumN+0o+Cwy1NPiperF3sNS8w
3zbaOXXq8+SrXwoDw3GFLGSH2/VsWm73wF/DarGNneKSHUeH6SJJZWLsonuhLU/ZeXGkTQE72pY9
AUmHsUaHR5uFxvwLUEiQ8PwQ/Vv3MRx1flrGtz/Pli1MlD1TSnJ3doK2mrnOHNejVXHDjfyih+5e
+1eTukf7eg2sIK433OcfejFR6AJv7bUV8g6Ebjy+CG/oOjBEJJbjosgb/USJmdav1lbc5U+MDgih
Pc9ltc1uBL4Yn/oXX+ullfLLEsGDIr0DHsqo7N+ag+xgR+9jKiKnls9j5yZMamagaujpCEaHxQKf
wFc42dY2bWd4vDwi4mtzQfcpMHLjRJ3TLf+keq8UqFkI6l1J9mEBWZByvus93wmxrAlIsLeb+3gF
Ocn3iYvnJBj/zi4gg+Szf81fiS+k8VKsSsx0dLbzbXrtDsI2fe03qKj0vyk/p8YXeQ8AfNxQqVcs
fXxEdkwOiNHafGOEXac2CMZ3wRl+J6qqfXjHI4ZELHTM6SOYN9ap/ow2vFoL/dQHmhDmNkD8+1W2
F9jukc+5lXUKUMSih7s3j5Yj+OjgEWTdnh410126U9vwjqJD2OsXugJYdIMPdrrXNN2aF4RlF2Su
l+4dKqEDeinPvOqTFZtEp8QeAG1clBM7CDuNvkU1pMKhhBWz2BSaUn0I8b1fqLKNszTbU2SDYuyb
y/zaXrXzuGv8LMUybhtUtvfGZ4E59aon7KxXeNL6UURAws5M+2P5FgiadBDF7JKJHPSV4KF5pM1C
1TtHIOX92bccVoJHYzjTnVk3jLy7deNQSu5DzGZzCzkGUX65odNvH1lwKCLMLGQErRa+amGjWjFS
nf/FOHQfySsHho4bGfoZhya3PjfHhJqDY01twyAoZSplN//pPjmpxoOfHK2P4IqtniVRbDZd7kTi
Gog59WQw7gqgS+Ja/9a/UxhjXCou4t4wHC1dM0aPH5yp+gdZvXA8dAZX4smg2M3t9Dz+iN26vCbr
4qjwYva28UnYxuBCzcrD9xoNi8LDpXKeGtdwwzB/WsVLnF1GBaCqVzNqpTD9rZn/vVFDYMWnzChp
Yzk1vZVb+D2lrhzQ5rB5fVip8YHluE0rt5bsKfX75g0vFGd1tqaadpqEWnbNU9aUdJeZu9K8YtZE
ljSCqEO563w7++B7zZRVfJ2lZXB1fWtA0XArf/yKiw38SgTZO023I8LABxfWLo5pFuRFeFY0Ye6S
OkZoGxtweJ3X3e/kE1PKGzQ8Zwvaa/uG34Gs3Kjc42TW6H7AcFHWZXaA54aMipVPYKyPiM/g0GZL
3/M2IjjRJouF/YjTDX3L0Mb7jsOQZ6i4JDTNx/sEQ2ZjMjYd1uSo59OefZqxtBey4ITrcX6B+KpM
2xoRhL6Ve4+KhA+cZw8JyMBUrQSBQhS7IpxANhWGEdTW8vPy17KbnqoRMvpumC5d+UJaiZwf8mqt
lAjZbUSGi3AXxs04nCGNm0/7145tW9W303BQsq9Z36omYrH7bNKuKdaUJdRl1EIUCYCrG5ohlOyU
3bJrxh5rJbdjSdDq7S3BDxDVzbaMeW5wdHJTaB4+1BfrjDyp79DGgrUFe7cWSEthHlV5UvkJQb+d
9tqEhuPOwhzrm+Gmfw3nv8F+/5z2/zfn//ulpLCq6zmEpv9+IzLDZ3ekQQ/HX5jIC4VR2wQjBINo
8/e1OdBVz+iM8xDk1sY0RTfvaYwlLW9CJdCUA81BwldI+N/ffxkVinqCOrRN3exNQeWs+Pelv9+U
F/jrbUdr++9rEqxOGpDPv/H3a6sh8amuAYqpSOzzRG5dcYp/pPGptf/7WvP8jRqYwP/+b26xHvz9
8r/f+Ptz//srYBHJ7xTgNziDynjr7w/lmamw4j2/0d8f7cKSg0kip9tBy5oTPIGp4jSuAgqb+2Ct
8GElPTb9ZmxLLwg7f0YDJCfAtacRLo9euPEt7edDE84XIF0dqbvctTJXtJNexKcsiz4tJX9RVOFT
xpbqqZmKmZfxRpzOm1hI3Ib3tQ9OE1AhPyqlhG7vIxBg5BpJNnkZejrC4PCRAxD08qTkkEcHwSoY
NWZPuruSiI4hSBxpTINjco9ONFOSoxCnj3wox80QU5/iOGHr09k3daBMq6rtp3WuM9mORzARpYyX
FVlUG65nU4XrRjgDTJJGE4FLYKXmGaQ1Op7zTpZ2lsb0AcfEDwYzGgKKVxnMJ9PWMZv5A1dIu8oW
Co5+0HN42L4ihBRGWczIMkbfqaG2gGQRunP/TI0b2QhTyF3zKE6bDPjbkMjbpzv5aSQJGA/0ZFyt
RQ17bZz0HheksDXyuZF81wgvrbrHVIrIa1ETxHTDcAh1+bcVkTPrEQr/VvKWhXl5FY3EHy7GT5Jr
nwWcbCcjqMguNSLUDZQJk4n2paF9k6CmUME+rgYID44kgH+2BdAVADnGghPrKY8Q2yEInIsfcyIg
E+x9PMUv0Lm7FrVYM3AMSObQmdRldLT6+defKchxRIjoULwEZYrgKZIvEpQvW1O0eW9EJbFH+UIn
rs3ybat9TfNaK4TtIrAGziWwFC65+6TIr6Q4W0BF9I9AjKpNlf8TE5QPhNBzaJrA8S6ptrWYBQyY
HmKJnkNDNPgx6Qif755rTVZ8xjVuC+mYVDUihdJEtLB0nMhT4yPCW+1jv/yyQNrMEF5KnCAoj0XN
m2PktSk/UajS25QjfTrmGnC2rAzWhHhT9PKqbQylh6E3PXMfFtTckUU/mJmiopf3micRUJtEH7Le
4IhCHJmymCVm9q8Zo2ZXmTMZ9vREzHhmgS54P4IxAmBIiiahZdSuxgdLYPWPvJefhJh3v8jY21KJ
FpXMI9vRQ5NrYdgv5rw1FoW3JKEaUJP2XSBeN67ooAGmp9pWdcjIvc5iIGefWg3bSG6ShxHLFHJk
5bhGdRVTjgSDUNBXHpiqivQNw4StLVGsK+AL2n5VqjkNS1lS5dpJ4vQvj+eABwkjLc0IOTQd0JCo
czPU38W/UUj7vZSycquy4lh9TUUe57GvEwkLuJreYxBOfrBA4gKMT8GiojMUC9TzmehDwNLYUMsh
K71Z03c6F2B4xjWCbQEitNAFD8eI1BoZiT+o7n0fU6iQGuFaRZVexvAzbqctGQDMchAZsMSGa1Uj
Z0FlDBGn409OUjRALCDJJSPl0sikVSmn/qy0MK6bdPHlXi281px5TVCqhkNB879ZwMMvffpGONxd
Tc9TxWiqY4YIVgrxc88THAEVyASaWCWDzxikPzgC8WIQHXkqZY4w6fQtGuL7NHGvS80CHzWnT87U
V1tytt8GkcytnZWTqdJyFNR7oYPVi/4kQBCSWfUQ2+a4sAOteZlyQX1/kt1lhVmlQS84jAgQUoXt
SBEhTzobTktCSzrEH1lvJi4mup0CbwhV5MLUemBAOoXYEgJUIvFcXyypW5l9AnlFYUyc1FQOnaSA
/CFh4QnvOsnd7MpALkHKkO8WNMo167MC8Ts9Q0IlgGVN8TOaq8F+Y0Sngni+oyj3j0bub7hoCWhd
SrebRI7xBv2JKGyjY15xANUY2i8aVDExpdnOac4Yq4rvy/oG0PtFCELmFDUEPLSIRIrvIo36IrEY
klv7gCWyNB9iSpsyyBMG+DgUpGTu1sSUuYKe3azpaVfQ+4/OjAJCiiiHR/0r0/PfudMtX5vGAWom
PfjcJaAFsGGAtESW88jB/iad+hKpuSWVJPepnJd68sJkOdT9hYwXQMWRa0XWXS3FjE4zfQpeM5Ry
7YRQxFyckKccpZ/dhvh7mDiPRaJvMtMbQvSGhdgWNrvRXexf5rG9t+XL8yNuAyPioYp0wVfgCuO4
1nhOsntsKZEXFZq0lWNmNE0xj4xx0HhIFp0Rs+NVzAAyeFZPMV0w+Bh0AZxhKNqtNAv2EoWBNwza
KQ2oRkGAlMSgQaKS4CDqbXbJ83wGZ0171IQNocoEDUQLwoZlhJObzwFC+4weo/EH2XjGw/JNJk44
feJIOVDDkEfeSIjdmJ9t6pZCXI25p5bY5dgS0K4IFXb/huZytQymDQyO7SkQGUJ02lsm0jTIzf3S
CYur1qgnyrHtUC4t66oaEuLNq22ghZlbFpSQVo61Lwnp8gP46iGVm6EXcApLhThmgsYRBuHJiGQh
NOkaKnOTekZzUaSKFFGCjCiWOdgnEK9xXXH2G9hhQeHQ/DKsGQdixgyT5EPmh3glBrB2YNT9sEDC
R7DncYYKgq6VqB5msT3z/RhwA0Eh3JsGoww47pb4ci1ZxwzapSnz4gCBfBPJb5JJd1ng+XY7Gmpl
Agse4+TNylrTCcycIeeo0f5Q86tcJHdQPWtyKzpGXc8cQcIVGWbJTh9ieilaUqA6NhMyp95a+Hj3
XD3OSqOxkVdku9DAnEUgnGZX/nDFObKb1ptuauNj7s3vIMuvk9wtx7wf2t0YbpSJeYCsx+NOk0OU
5haH+iGnC9VYJtT+/BOmLgw9OLx86vMEqmKrLP1t5gnkYaWsobqrxtbH2UrrlUljEoiGnVN7oeMi
M6Jk/pTr6gNGgG8JiNgSI+DgG9PDUsQsQ40m/Sipdi8bYPBTJbrTOO/jANHnwPnF0YYucypJBc2H
dCFqXxbD2GDQh6qIqEGWah/KPK1CYDuOEuofSjvWnL46N4snmlhCcay0iUdvwTDG8KDKZc8SJOHU
8/mfKKLmWM7NMRCi93kyo7U+0o1x5iQne74jvWmmm5TL1uLXxuAORMdRtDDZBtXqT/DINnD6t2o7
nmHcwvEmCCyK6V5JQKm5WjU2pJgEmuR5BBKazCXfQGoHtunYOhIjMG/IqINxlZROCrzLEyuG9FmU
EF160AWyNPSQ8aqmY2QUpX/a2H2b4jPiIjwjg5531HdcsOoGGtTc1Htr6tTrIuv4bolvyrGkLRQn
/nKPklj1cIAvxBtvq5hhjkrutSwt2n6MNIYptbCSDLRChtxs4id1a2rJXNCXcxXmGG5nrKStZhtm
N6OthTC9LAa6q/EwWewSI7OfttYl6BWoIcf+rihKssmy/IwQYZIbDJcI6muJWx13k+KKQuMWuH1X
g1ED4jbqnTqp4UuVEMonQ8JukCqaigq/t+4+DKsa97ll7WaL44qlVf4wfRQa2KJ432IVdgXDZAQ0
x08461skadcum8is5LNymRLUhHmQUkCmr3NofsXaQHbVrFheW3QvUjeE+1xlKSvm9F1Lhd+044Jq
9EktbQDZUr03NRJjIW8fuRwz1xDLY0xCCCLgaTvy5jq5Dk6t67gKgBI5lGRYmpSrmItOFQ8naJPz
SvLr0BQ9sxxsC7CcWxfLngSUH2PMA1yOX0FKZycAtONSjHlFV81HxZCOeSSo0IVRKXiqVCE5rmiq
9Zx6Wfyt+iJaTFS6uGz96qnsTep+Yxm1YBOtWvcYNkkpookRUnu2OERqbb6rU45Z0YwB/SWt5Fpa
vavF3CXq8L2U2YfHTPBTid5RWaQohYA+4vwVzg3WgleRodkYt+/5lJBjpozoJsfU8DWE+elOH2SO
0PIAc4L9o4tglhhFzn+RH8dYRGmI+kGfpikNjGukGk2sssB8i8uS2CQ68JNeuhoP9DNhJ5KIlNI1
zKFkTCBTnMPECwKOeouSXoPoD5vMrJa7Udq9lrpDJrYuAbb0xOuafj4085hjx4a81rNk1PS7Wi8V
562AbmLKGQ+ZDCkUTqlImCG7s2nBGRg3vMnWS1vtm4zk5P7ZcUMryMuDxgkSuxWNGwUgCYgsxspz
1F3oKdwAXuLbyIW1EnADBamhB0KoUNqTgqmrpks1L9htJ+4DctKQReWoIGk3zoilNf2icxraStpl
FBmIJfM9Cfu1lUKbNCLCRfKQ3B+Nlx28bjK+aZKg2lEgIasl/I6f6Y65e9rJFXorMvYKawcLag3g
r0cRq0W+ok+XYZA4ecM6hbCb0AqtzSM5hxXCl/CwBM9iWeLhpC5FkNMeeM5zxwwt5rvWl9n0IE+7
ZCcJwzkJ5cMfG8xsObAJY4uHfaiPhph8pEqa+q3GFSLTMfZLQhdUI32RJ9Tjg9IhLZm5vuLzvgfo
SRUp2MlA9d5EHVJuRPxa8qQlAdVmAjlnRBnUgp91GrM+kbnLZNGb5laqHYMNovayw/Ts87WVcGyi
r37Sts0MNdEyW54OU2Ws04S4fJC0mhwrCCZlaA0tfyR+aRMlL2WGjCGMuu9IRFPR0ByoOw49FnP1
Se0c0cDbX4xc3YrmjBf2CHa6mIG3UHK40GtcW/MMzo1dAAN0o6DTRY+o1zpgm9LwKksbn60MPN4y
orhYDnoiQxQEq4sMV7xBX9erC2RF0idGBTW5GFSmT7A1jWhGz6WqY6pq/s0svZoVzQRPwE5N5kZH
xIj6aLS0gHznYDy2KRDnARCtKKe7wkT3Bz5uZ/UdeNcmQDsYxK6WBJe0QXwtLASnPMc7msrCRLDe
Xc/ImBRFRx/fljAUwVJq90FVEHMNLVGdoHRX3M9orQoLqpiJkTtI5p1S9BilOrTT88xznQueouFr
mO9KBt4sFJfJJiR2Z7ZsByFP/biUojcVUeBwCn5DmlGJjfy91NdIjiX3ueob3FAMpkQ6HeU4xhus
xBfygv1KRmFYzTVw9sypJSG4wp0yVwtzYX6wTMreMl3xhmWjtHgrBCXeURZe6JgsiC1Gn2TMfyyU
P9FS17YBbJQ51wiWU8mdoFWFVdMBIk3kzNYKs3T12OJAa1qvxazxEuo8qAbDwpEz/ElmscGcZXyD
rkMTgvAd8jqnHX18x0FFuDxs3T1sRuKWUVTXVTF5UF6ZcwhddJl1WFYvWBwqelIwN0kRMUb5Q+wY
pozP6dH8MEZOLpC6PmSRY13ltYH6ICsAQYOSbcUOnUfWR58EJFNOwQxIysSJ5ZGyKmFI2db1g1eO
BlMAjVsR1fdG6QHrKwhPRb2QkbmLX4o+XpeGmUanH9OmRArQmsj5JARkY/oTEaV2XpDqyyWjsvJ5
jtU4wknUcNUY7gWME+ZIC2TKpH2wxOZVaxiIjAyvZppfoRJLR6OUYJ1io2oHpJrEtRXXRRG//hKA
Odv8aISf5JL+WlgaXU2l/WF/e891ei9ktlBlncq6b9a0M7UpnLywjt9VUUWXtelHNtRYxczb9rTV
WBr2+ZN2XODb72QnVvLa10KKGANWQwMXjK2L0YRabg3iU+1CGr4COalIQUZ1FVCdzEET4Loe1pGa
gVY1Wd6KWfrMgJYVS4J/JftbrBg+BdMxnrJ3k/wRf9Hzdl9Pqsm8S5AcPRZLBDn15zCq/vOYYZeN
trizri47yxqQclC3lEtTeIMUHFjokp0pW4Q9VgXNDVN6rUisXmX5JCD1xBSn9UQYtTGBrN0Mct+6
mkZoucFCxG9btzcTfpNOkCWk6hpbaqlc1Y71r5DUxsnCyjcEUfDRqIJErDg/ZGA+RXo8E2tfAUMZ
6sigeyRKwwYt9LWB8kDJjN4PBIpQEyenEhSsQrmIH4EqSYQqZlK65wMYaK6yugGnRlhvWAFOTqy1
Qm2xDUv1O84F6xQn1XkRMXWOsjJ5RKTAXjZxvOQFhbyqu5CdvaAWPcDEzCwJ4z0qXyPCk5yF3+ZE
WKPtTR1CYpg6BG+QqlxzURDpD8wzouSzqUrjbNKO5tQwr/TBuFuI73KsfnheVGB/FeHGUNRH3dQ5
uQkno29+QhpvbtmglRgrZfEtlBikd4Z2HVB2P7v2sIFLLzSUdDVGobEeg/loTpOyCgxmpFowU8jV
FAeGgKI4ENAgzDIrhkT/KoTlh5R1Iui176ESCvekNDTSijklR1XxkOclX8tauguC9plRjf1Q6Z8i
y65z8hkfvzCykJJpE66V9twIJiiGkDxQA1K8R/CF0O8aSKW+vIyYOohixWXZt2xWMLsHCS+PWCzA
nZ/Zh91CO2Jih7MTySKcQBYNt5a5qsIkfuu99qK0ufZuCWiszKT6AAb/KXYQLRt9z157Hrmz9yrQ
tpOoZM/UDRQrJCBneaaCGH9MnIrXQQNHRkDNUOzTESN/gvQdPi9EG2xZbCQTYVAD+7Nef2cE7Nix
ZCIvLp/knf//P6O5+T/2zmPJcS3Lsr9SluNGGrQY1IRQlE66ChcTmAsGtNb4+lpgvMx4+aq70mre
g0BQOZ0OArj3nrP32vdjtxqqNPD+k6WVyfn28rA2zJlG9bqIAMzosPAvcIeuL1o3v+/mtQ4T4Xb/
183bj/9fn//948vQ8Ll+3zdMOoyjLwnjT35lhEdC4ROvm9ut20Yoh2LfrEzt33dvt26P3Z79/eK/
PPaXu7fXBdBmquFLagJ3TrEKW4QEA1au+Gvm9U/8dfP26O3+okw8JeQrDtgqH1mflPvbhqMLx+3v
+yTo/eM++FFqh60TvwKh10hPF2xLEFuZZNV02UM/XfgrhW6lYG6yaja3wURmpGnSPc2HWttHYqTt
IYSbjmUypbnd7erljyfS9SUkKtF5EJTt7x+4vex2V6Ao5OtjdLg9FGsqRFvZxMnWi6mKfxluz+11
t2dumzJv+OUsOh/IP8a4rRcYupL1Y9ye7mRN25Xy16zKGoJha8DdqqMViKGIHZg4QNlaaUVGTTM/
yBiLa7CQnpp0j11Cg2Zo5sbWS73b3zYyCYLIFcpmQd+4oBCBOmOU3fckoLUoTI3qZyLFh5QBXG3o
mEVtS7tQEOwU2Ng2XilOyQqKKm4H+Hr39liej0i3ewOgZwOfr5QG7A23Z4awkIBQVsU1G6nK//65
rI0YUOde3weAC8k7Wd/h9t5VKKzkEWE48OfE/u/f9+u33N7212tuT00dnRRpLHCF/vNDpf/8ZLdX
357403v/P5/+/Q6VCRXW6snM/Odb/el3lrG5jQlTIf5tsGFmcfkzc0AKmpU4UWg9jirCRdJTTQ+U
/JF8tQ6cFPSMwSxohgkxpcuPVJXqrVEHdAVImYQLXOz0KGmOQj/SVUrp43dEY0UDpNBsJ5ChtalL
UF4gVpzAEj6GRvypq1G+H2oa8U3GVL9h5sKKU2OVDalA0HVqYvQsZfj3jlUoEwQYGESDBRGf3oeg
UwpY4Xteaj0xASvv0vEWmisinRVFsrfTwCHahwSrlmb9UDQIP03WIuoE1KCF4VHk1yEke6ep0EAx
F3D6dL70lOgc7PKoi/TyCUQrtaIIMoiEkmKgSgY72KDf3eFXjMm53dWT9CgbxZnpLYmZmYgQIU62
GUPwdtAlEloLGDwS6zIxID6rNvFzlf0lk0oGszjo7yYItxKpfgdJoU3Xr2rwLLT2Q0kATZBi2koE
tMTaUi2cWkBxDLTKcD9mhJJmJTSXkt5ikJyjYMnsnDDgnSl131qYmu6S1IYjW9KhjMYe+WmAGL0N
9qGJAUQ0rJcUWWVHH8QJwxgHUY+ip2gp3gsffZ9mXlO0n6LhpRmpJUzm6ein6aWtWWwnWoWGOsKv
G6AGlWmuHVTt3dCUDzntMc8SvDGps7TVdLTjUYkwoDwPKXJDI6tfcBnkG8uEc9J0YbipTeqkUhpr
DIHknA0p1wdBLaddbbB2COnBpl3cHIxRuKNP0AzdUy0yLyZW9qErYJjMbWzTDL4bU+k4KgBI57xP
3M4sTyCXa48srrMgq59FvdZt+TgChzDFEVmAV9yDDCwwxsBM/mlk8SELRozjYS2cooIaGsMZTKFY
YJ9kxLhCGVFEEpYbePdujQRmrkLZLlLpVeyUq54K2yLEXMGPnigHcMJEy4Xw1MdBb6YLtUc5ZLKW
gnnd6JphbQ14NDXFkL2gijOuqTTdSSaroMISDkbwmKqDdg969acm4+KPs+eQCQqO+gLdrvo2tCK4
lG55ibZEHbJMWORkq6arrlfvvmgGrgu/UXBNgjQvXYmJT+kzt0q4qim5tNBcYc6qFLS0kcC2hUEO
92TJbpkaX+HQRADCB1TLFtFhY+zVI+C2gLquF+TBXkxjAgvyZ7lWgx3BhRsI+gKlzlJ7lsrumOUW
GjiTi6iaj9jqVG07KJG57arg1EZxs1dVkKxDme8pCZxETFhTO7zVWfMuVnyCvEIEmwf3VSld2ohc
J7r47SC4g8ZUUOnnbynVhVMT4xOQW0p4QiShpkGHlcbIwBMteCVzgj5yIcLUiYhhzPEAd1FwKhfC
gkTOD+gRwhfLNRQV4q6wMPiG/UFFYTdi7GkbkEpczj1lhMZXCQTTEEhdf+Y6ZYMWQqKj6MD3VPRt
EqU9xC9p6xmLOj7mXYPKMEEow75FwNxFwh1zegB+EqLbuTh0RhxejJ4xOaQtpKpx6E2K9G4mloga
pkB/KafPsxr3PnhlEgYjQ7sbouCro4TWSxpIDBl519Tzueo+ucRdBT5wUXDPBj1n9zQMyGLmjTVQ
mSJbznAHYnq0ZZLdyujGp74caVuOT3XbimhLo6us9MSyUyzwOg3N7yTJEnN43pQuMRqXfnUijpZl
N3imszbv4J0kMhmWANIJDCPJvEMxSulDnQixKmBU0sZHCTvBnC3CsQOdh5oUIYe/CILmjgmmCmhA
OaDojd5q+U5WAAtpQnSGXTyi0VpJCHTvvCAxu10XiucaLLJPs4p4rAxT03A/tu1iy6CbyYKRsBeK
obofzf4rgZRKoa34nhKQhGMTFczSxB+CWLfsdcKfBQ1SZt0Rc0omCxlUhkdKMiX8UqHAoxgrBrTA
bFFPj1MnowdXY6rFArHg1XLoENdkWpifVpEZR65RDvExrZbcbfL8SJ30LIg3AXqsumWik09aG43f
d+j/x2lJ93PDF20t7Z0axsBpqiGgjDC9GSkakGyazil1+/1IEniTm9i4pkTBNFxaO3FK30YEr8Y0
vWU6zXRRT079IqCPnrFa6DIWJrEhskZDCj8P87FvkmxPwsqY32eVxDW1sD6qoqWY32Hx1ZsfqSnG
aGaqR52mVrGQSlLrjMy5YHzr66mqy7Rw0vzYjJxA1OyY7S3TZyDWd6M4V0Bz+OsTHO8S0TS1mWNB
rqMnorA1CamuRTxvzJmCEIEAHt4u3486cDvazNig1sduTyyEnHq1oT6VbRcerEh7jTPIhkkjkoC9
EmzGdSMR64y5q3iOhCjaR3lj7Wd1eo1IAaDSr8x7idke8hI2jaCFrpYjJ0jQQR3SupB2tbWQXEf1
kBQef1rXAKLBuqBmHWm2peSLK9/ztpH/eet299dHXH+gjWMac+7tgaGTmc5N6yc3R+lJSDMgP8Yo
OibecnSRL/nUHapiLnymjwsFpznt9qZscpNGerkp9UJxJEsAQNJYfgETMW/elBDtv2Sh87xN6W8b
1eRQgNr9xzQ/Ekwq6CzYHLUjFScN3kO1JzH29qGUth0Xt5vb+2g9wlOV8aBL0mWjc7awuGQRUcug
S8p1c7v1l8cG02Lc1DEYNXJCcXJdOQlCxZQ2VHrUl6l2F/Y9C7pi/S5/b9p1jtrH5FGLdJxttabZ
uZVWHusNkRoSh5py9fWnloS2Yd0khoaU6XY/XqGsS001xsqUrS4MKbp6Y6hQvJBdkjcPQ2dKO92A
WHRL2FkyhLxCVxPkII4rqQpY7L6vcJ01pXaKjJILhC7L+7kvlf3tVrNGOVWjXlLMoBQbrozYWlHW
uZjGkoN7t89wu6Wz1CUzBAlXFB8rjWT2rjWlPTr2gZjMnVZDM5FTRL9hFWGCzyR13kXKA22Rcl9I
Zu1HiQmUrX1bRuZ5rPVym7ZBzVdYiqQNCFh2jFbZV7Kk7FslaZyeMRToP+oDQ+ZSuaKTYV1aRgEt
AOJNFkBTqBCUVnTr5lYlUWJgLUMf87IGZ/hSbnA4WSx53S4Wfo7rOua26ddb0khOq74oFIb4Mm4b
o4hNp8koiDSNWRyKQcK+JDCgQfWqLIS4SYzCmQ311R2hOoSE0h/dL+vmtv9vdxVKillOMYfdHQLQ
W78DZm5/bKwJhoqJVsBeLAEFbsaCSI4URKWjX/YoXmomvNaaO/X7ALzdnRM85eW8BE7fmo+KMr5V
FZ66YVm1ksmStF4kTp8K9niu+8ZunKrD/8nVoY3UTpjuZGCEi7WjuAN8M2TkpWYNfJJYoNRNXYI8
t+L78h2xgEgoE7rIq+E5utZT/Ulo6IHWFLHOuNOtdS4IczlhQmzjaDKOpDK9gRf7ns50LILn6ClH
6+EbM4RTO/8JRHE9KSefsicdxApfEq0AMrpJT9KYuNMsp8bqda/FChwDQUIuG9YyeNLNCOjVI/MH
qmM0bMWH5dx9ldydkQ1uVMQQII7oAb7JnL4EKOMcfeVX6fTikH81G/EBMxpNwhw3OMIb/Rh/Sqxi
sKda/NCCnAG/sXDAO9UlLjPnZvJxhJD+EGlfiGGA1VSARp+kt3sAVm586WnHbbAZI7R4IlMW8gm2
82QFTZnH+Su8yEfUaYALXPyxEAkyWq/fFcMZKX6P+rd2Jz8K78o+eKQez1yvxY6lwN4lUpbUCrKG
tvJb8jKfg+8Jb/jLCAO788OjFO9UDPw9GeKYElhIemrtCHSxkJMfgc8uFYvuTfnKcYADfqE7Qdfo
mB2STxyXlV0ErkScBXmJcJQy9BYYewE89ARYx7SwbORxgKLGCzMxrhtI4q37I2oLf/oMCZV4uBKT
181I5Y8zPm+zZjDcqvXWMh6F7N/EE8jmX6j/oilqItMJzTCRpkqa9td8gnoak0yRMGqK+0pAsuKm
P4UDIQCfRIg8QDnN0C14YnCJDWfOfcqKxtE8LV8cIcxr0ehlK9tlJj3aI/Uv56sg0oPjK/QjcxcU
F5idYwVD1VEEX7BkeuzMG3wZyd8rRBOUgT+Wn9D9vNzL36BwnPCAbqsfw33ykD9VPzoqDrbsNFey
rrfma/ahYnDxh7tsz9iPDlPkgMVYv1X8mY6Eb9xzMUNrsEU2g50a+TS+fQVj0+zLZC46nB02mDeU
pYuKO4ro7RMY5olq9lEfXKv3rs3wrT/lR3C80U+MCRgajJ84oLTF1g+s0hyAaW/JJ2JI8Zu6NfLX
8ZHGwhO5VQVWG1jFPMNZDa9BQNaPlGyHYTY4avccsh3txwfEZvULEgvzrvTuMErg1aU2nLH/9kii
3oyYSfY2+0Sr7wn3yg8omJ7lhtflU8fYTQzOU7ZyGuVXU3HjY78Tt5Gv3uELVd/bysY+5WK97+7B
ACJ4zl9KyCK4XlA2ucidMUdynhq4AT4T1453hQaudcMZNp9XBMCTItpXwGSx4TI7cDo7drbALIF9
0sGOMBAe+tV4ccCnAE7dlR5oVkoRMx3yHVzo4iu9gcMWGd8dMaq+4Qj1FiID+Xmb0FMu0nee7+rt
9MESnI/KAO5r+/ptPlhvrCt9Zm4ec/MtwdgU3QAt3L1p7ygJUYi6+8Q33T8FFVx+5Yj8R9HnxAoV
Xfuff5NXuP+f4kV+Hfi6LEqqbuiWJa/xI38K5gBk36Loksc72Rzu8CxFznqN4fB6NqxXeVWYbmJo
Xe/YZlA2YTR6xpHUrsTvVav8bz4MQQj/7cNIqoriWVTJPvjrWagl3aQ31jDexTK1Qv514i4q3Jld
BKINhw3jh4PPLoGOQR/sXHXnkAYuNstn/CPx+fZx/n/exb/NuzBFgnD+h7yLjPJeGbf/Gnlx+6E/
Ii9M4++qpSsK8RWiLhNrMV7b7j//JljS3zVRJx3eEk3dklSR6+w/Ei/k9SkeVyWdIB5Kdn/7jz8S
LxT975ZOEjA/osu3d/zfJF5opvSXqz0zc9kghEYULZUyF1O2fz3oYz1Wk0xqI8Bfz21pWbs5WKFn
LZqY11ltkM7lKqlwMYtIlocqlgm9pTgjmp6axt/6VP1c6k5YNcc1Ykq8BiGI4DG2LnM75HsafBZL
SiSUAishVCpHU25h/cY9JL3wUEmJ9kOkzyd9hcpoPE61dlyECWCDZiwPY7sgYc65wFOJCC5aPyPG
AMKa11nn6TUssKaZ6SIvxHAoLeLp7HUkwZAJF/ObQT5OWSq6BeHB0pi8WDPc/9QMYfhmFdNYTa3d
UKQWixida1aMwKLStCOxvT/MOVwOorIzikL2JlqBnQybEQnQ66jvhZ7ReS6K5iLnhT1rioVHjczd
gOGHri9oAYWrdzjBjiBFG3pJq1y6wgyArQBsDNBzavNQ+CE20NRKmhdxwp5UTrT70eyJvlLRaew1
hXU8XJPFSFwTYfbdbdPp8g510eymIjIOIEEWqYje3DM8pNSuwBeQipQnDKuQWLHvxsKDiib3TuP3
tU21+Jo0HqoGFkg8s/6TlsC1dK1Ed08eAN3RCm5Gj1YACsxcLNI2VedrM847UoxGN2uZCphZ6evl
dFbXVnEG3x6ZzXRpssHYJKNAQnRJE2QQWLknuNnJRaUGpVj7hfpOHFImAu5TVe1TPq6AyAnYT0Gj
MWb570U65kJlLEkOsM4sZeSmUAAj0drNS2ooJOZtkzWlu+4Wk2+Q2bGW5C9xFJ5NUgWdMqzW6LhX
ES5SOrbqvTCCiWDCvRbsAuWiy1y8C8N8D7SICCVFAMyTVeDpjditS6aeZHCSO2eNoHT0KsMOKrSn
tER6g1bJKTD7dFNMQljfwSia9OzXhj9Nm6PscYgzCissiNumpG5fnUO5eKMHS5hFAK9RJjRCMOnr
jkG1zWsz3poxjVElYu5TyH15KQcmAkaLJFiDutPiEprSFFOoKD0YeoPpY+nOJhRESZHjU4oQrw0V
CSsFfYVOoDBmzISI1vlOSFPAMEppfqZMr+hmHfNKbyFXU+9DsBUyjjtKLe8wMSRX3YxORSB9qlGJ
4i9gSi7g4jnXDZ7WGv0QhT3yEkVIEx31TbvX48ARJ8SiurUv8vieLnLiTj11o6GTvsw8BMVC11lM
NUqWU7Yl4RTBndAzklt4yxdAEcT7tXaplsR2BdmAiQYqOrHdqbt0VPTUpPFS8iGPppR2+AYjiLvg
EOYwpUOMfsoa9iPRDcsif2lN+lT2nQBTE5z40hA6OlfmSzIwSyM+NLUj1dyZSQSiqV6Y8kgFrCZm
33NVXsQRqFahgMUvY7DJKcWMcl0pk7/uIzKlZ+jWCHKlOAcmT2awmvO9p8I50ul9V/P4PJQFxdEG
C7DQ8ifqMax0ghd0WQHxKI2fslL+kClkISPrtqzNEVWq+E91YVoNnXV7x/r6TgGxUmf7CJWxqsGR
GlP0vnSZcjsyP5vozVD1ybsS6i7bo/xdoASiQ7dRL11XnLOpGu20rV9ncyF1wRyw+C5p6aFUqTZB
GU2boS1YPtFN0ApK+WKREYM3PlLYq1FFOHnNYrxm+WoGE8jifqL4xKKlV6LPDAkaOy/9bLJ6F1bI
EORu/En3ISYBsPzqMiCoyLuQvzUTZS+mQwoiws1Qo6Rc4sLviai0ixzCXclKNYkkZCfBYx5mP4dB
4afUmVqGBAKS3LxLsSy+MNaXzHqKTFZqkba8WKqAZDgLkO/L25rjbW77O71qn+Osfi+m+NJmAVp0
XQgpwtC2rBaiAwKzf89RN+4rKBamJs+UH5DxDRQxXFMGcmHQ8ZoKso+iRXSKYd8Bss1ZWfVN9V1c
ozG8ZFE27eV5DUDWOJEn5ZDk5kkm3CfK0QKrqCWTSJOB2Q9YECtcdoZIsVw3lRc5yN5Jw4zJ05m/
q1jcVeP8NlfUt+tBeQ3TCoB0Hb9MonQXRb3mS6+VOKYA/kMScggrtfMYHX4dG2Dg9PYlBrsc9AG5
kSFegFpEmai0y+NSDD9R3NbI0W0lCO41SUSWKyP7kn+WS1SuJW8CVrqkPFttaJBJsVBYieBbmq9y
pifH0qBnxblueVMETAot6Vm07swO47cuoxEWCAUhafAbCeNkF0nSuB2/a9P1biwjfBxi8yOO49Mg
URyXAjTuXFuehaZ9lEdG1iDprqrWHMwmod1lCN5khedQ2wc1dT+i0gcw3BqofWHZjkUDLkE2A4B2
4gGdGs9xflRpDjhq5kPGP+NW+1D7tV4Rq8+13BH9WbZubg3yrs1pZFmviag+zGGtnvoITOcwl/tZ
iB+59Jgt797qNUB8xg002IfCWp5nowQGgHO8nfWzNZofmjD80EW8aop6NRmBPDmDu0ptkN4PqskZ
27giOFU6N44gS7tMpyba0vRgGlHu+uTFiFlNktEQukTapfi45bc8GKo7Ph40J2V2LIOBA5HA0VDw
VyJIQVuyXsPHfn5WOTEczAFdmH9zqi47IRoZi1XQOnzFcy4zlakN32pG0iigczBbOtDfZuU/FNdR
yXZWzeK2jwdknbr42gYaYUcoOMNK/aqn+6BWdGfR8d/2OQuCmFlU2GrRoTco9i26caz6JSR3z5ai
87yoLC1CEUyTwqWLRPo+ZyitsG3BUFWkyK1i2sdqb9hRnX/KFlGcmrKGcH7KnfYetj+mATVtLPkF
JGCU/XCrzacg3dIMfx4w4bn9SnvVDRb8AM3FzkuZfyxpfjIaBA1j87HMuF/r6WJl6oNUhydqkN9y
re9a4KlyR1GTvIpeq16kmQWuziEm1ggmamHL0ehV4hL5OEIGn05LgQne/Cz6n10Eka1sWRflYwO6
LCu/pmA/p1+oofwoRacvhcZrW9DXC7VvzFYgCgPjGkPEGweB3JoB/GBC/SfTrDfqywHtU/YY7aSq
qbTtqJGQOZvFZc46wxYC4z0uqkOh0GtkgnAKK40OTWqZNnuppEoqnyNszy1TPw5YWx4+FzDBNPXu
jSb8DIfuWU+EvbnOK8Va2UOkVLBVSBzWMbkEdcTKGnILfxNaOkwrSyKrttQKu5IreCmAkxIiL85f
hSqFsdajUMQUaW7LYXYkoK8BJqZpXA60th9pwIMGDsXnTlp7GzmXlikXn/q52dWmvkvHFRoxvSw5
JDMmp8HWxJ0LzkymIUk9btE1cLed5VP9h8tmjQXYDYtvlZUAYByd+a0pIhiAyhlE0kvWCMi4B6iF
lgpDYfA7VX630u6UhMKnEZkPGkls6AhBrY9rcXZByrGC7CuMQm1pbpf0UU4JBlF07UlqisoeSX4J
hvYkt4nkdxlfPw3qbaGCeU+50KkxfLAYRaGOxQrqWTICg6LQkbShzyETkwOxDjJiQhifoCPSr0dQ
FLebmtkToIIvAfUPT5uhUP/xzO1+XNcRca/Ypm6vvm1uT8jse1ie67v93tye+X3XkIlWkeZ4+5fH
//Trby++fbC/vCZNk4Mi94VPm6+T3NvrGGFxTdxuct3HW/r7V9UkqpvKGDFZJxmo7B9LA8Lw7Y1v
G4lwWWRW/IW/N7TU/ny3x/Syr3H/BsFM+cv8yG+/4/Yq9V9f+usxdS8yT8VlQ+m+VelS9OtmyXtc
dvEKeQlECju3B2+vuW20hu4K9Y3cbvWnMlpgPP/rz/++O6QURPsOoVGdMY8AIPmPXySVeurX7KGb
CO+mr4tquhHS2ju4PWYMU2qPGVrrdIoDr6Xn9Csx4hYWEeUT3Z3bzV4IL2QqO3nv12N0FE6tesdo
tWgn1hNJ8oz5QQcFsQlcRuo9AIrpbbxXHilEnUu7Bhx3YOZCm/059wkBr16WF2akAOjLL/RkeIxs
ZtL7+EmCzo2tzjziqUzoOLAKsgECXZOzdQcLcAFyPVXGffZkXpRp2XxRpyRIoJmPWGJzm866uBlg
QY1ef+X8Za0C306GVPKO9ozEODLBjW38MXLhyV0x93ViKPaAYbjZfRXE9ABUmTEcOuXwDl2SQmjE
0OIon+0pgENlt77ywqUE94FHEhaSoE3wo3pKD3gPidgCtYh/jho/eX+4JRnSTpmPuUl6QmgX0YDB
UaO6BJLfkVZxyc7mBXBhXG9Sv+s9EedMyGI2Ouf78iHsvPJh5dEB30HyeizwP+BA38nyKzThCZ2J
OUN1P7GVjI0JauyKf3rR6UnwNsO0Y92j72M/9ynut8KWsj1LVryU0LiadM91lBA+VC2KjI+XaV1P
tgGjuq0+BTAGnqaHRHwWPi4ItLrAWbYatP9D9pi/c4HOLvFG2pZ2RvJffU/Q4QYFMf5t06GLtJGZ
5G7oZHxY3qthnUH1gP8IoCbCr8Qs0zswDzuR3A7wfDJKMxB5xF1j1ETe/wE9ZNu486t6rtwvFqbh
0Tp1ozO/FthQ32nlH4GZavcvQE/PQIqPFE8nKsCIflTFYXm4yQL7Arew2ZrOBeMSD29U7K38jcRt
2Ool+DZ3kP0dZL/gHM0dNF9fv8Qnfad/F5/8T4LTtXnB+fsZP2NXDL6F3uteVIzQySa4hC4Nnw3T
L3aAsoVOnr8T+kvgGWZm5ypeihcQFhdGxZLwiZ3g4h1nMerE78Hbl/VsXswLCrJVZOlO6i4I9xZe
Qhkc5IUiEqlkhoc+PNv4tFEolodu+UyUxnsn2J6YOorzXt6dw4dXDVExjT/7YMD+OJOml5EEpW11
IOuUrIMNFVkTdpU92fRffelhxkn/TDX97qo8PMTDTrCvHbjTzwoiXukk5xiKlg1gvX9+Shyw5tJh
IURys85F7qfIzzAsODnnUmFTzWlHUJgppM9auBI0cZ4JaqxwB2yIFXkeEeIdyDaofWLtJvZUecqc
iSQwD7puRzHpHXXSPx6loOGFe4AbAxyJ4oHMBxHRgpI40JE24X4Bcv/M+ybn2q+veH04lglLQUpW
jM5kVz/aIysUGUO3T52FWg9BjRxsX6fkOHmNM3gYSmLiWpozWlOFS8h8Nk8TxHNivrYI0OzIu6pE
U8CyAyscQ4F2fx0p19T2LTtjjboxZqd5+Ur9Zktf4omaD+M3YQLE5OR2DlXPmSFFnIQ7/D7ChnYe
Vbv1dObL5Cg7YCYPidQgPvC6k3h6fKZ7Sc+rOFfFKQh3BjWOfZgfxL32RctqImNkucfcF2x7cMP6
dqp38V10CeG/GnZ5mjbhO0USehMvNA42dMjeYzfdoyGM96xzynsmTOy50kdoOOT3Hlok4xORbOqK
p2UXRQevJI0LPN3de1ld5Pv+ZwFCYT43gkdyZL2FA66je7HYa6Vl1x/tXfxA+xUbI1y55l3+Tukc
ST+Y6VLKqgc39qlPLo5UwWCFoUtAznKEJ2qpH8O3tgYenWpMbUQnbd4xqENt/hmL50TZfNJT1Old
Qp3Wai99JhbmBWY55GNHWP1VxQ7DKpWobhOdAU8TM1A5+bX0G8FmboU54VpouwWyK41ycxO7QGtP
HCylz15xwz2Cyfk5eu3vR38wzuyd5QCw1k7XzAXTMZYNayO5gPPloXzk/TnS8XCpw1t5kviKIIa+
poNTAFDErLPJ95yF+BFAWi1HzpHYFYsHZQt17lly0Eqo5rFDN/WQUK8BCI/eH7s4GnwffsLEVz9e
8QJtwN8T06F8MlgyBNb2dMCJxcUBQ3f5DogCXkfosg9qP7wn0Cjzps+ZmSq6PdJyGP6wt6/fPaWa
8iPfL4S2gKoRvxUwJRwop8gbtup67FU0sPofhJUE69ceM8VL5AcKl9nTO3GZQJnub8m25wc+oniF
ybsZ1z/6xKVnCnZxtOV82yV0z3ZkW4YONOItfNvbv3AkO5amziF0vfZ5EtekJazXbnqH7tMO7osL
/Oxnkk0jdYvsjz1BysBY2lAzJt3PvkR43uZ1Uc8ak13yAPgEaG8R7DEBB3qL7ROPcWongg/bd3zO
r4wMXEZeQDSshBx8QzQhzxznDG/Bvt6ILhrgLYdV8m3+1IF8I0BuGKM8DqGWc6X2GaA8RlL+wGlD
FAdZRzhIYVx9ylf0SlzOM+vLAOgo2wH1OdqiySN27UU7x/udykDkIY4lwWrPdq/XPtmpG3AeaHDg
ERNPKxJbdr/s4qvWQz1rK1r8dxVqM7Rp0ZOFgoBj4C59YuH92b2Iz5yo18ghjyDcK4f6nZAkm4sn
1wxU/Lg6P43DCN023Hjhof9YY1g5DV7Dj+BdOOASPoQe4Ez2oD14DLH7sr1A1Kcqn13kj/BAQ3Wi
AkKstXu7MDlcnJzJ8HCUZT8usEIw5Gww2NIsu+PLaZ8h57ALwX+uXyJMf/7exCEalHPJH6gakVNh
rmJ7l6vj6gXZdAgZPpBHL1zrSOrzyG1KMPrbiFcOKBVtFg3CSt9nOrSU7ygumPCsuot8O+cXdcgO
ZD84AlELmaMHR1jNMkF0pOT0j4bpV+MjvhOYswghxF3IV6snO009JLR1H6BD2Vff1G1he3BEn24w
NELLAmFN3qYLDxmIEl+5gnJg078358hLrEu1NVw/8KhmOYGHJNHmKH9QnBhNijveT6QDnMP6kxC4
/KsWnpostKdvhdWkrFgnAbmXuEdmKJDDZ4QXqa9QNeUuTqKlJG+BYzkn6QFjNmIQdBjbzvjI0D0y
3yPRT8KQtDypVeaKO5TYDFeUqSbjkRKnFhzpHatwJ3yh+JKfmtkGWo7UTkZeaa763+AUbK2BbBYq
Ccib9lx2pC2xCOeE1vtW+eTaxnjCRFoCys+ljdO/55vL77FdNpbHdKV+xuZbTxTGdkxUOfHOXHki
XFT7/gpo/BmzOU7oigsHXG8CS2gCcfF4aFVHe6jx5XHd1kDrM4N0v5bDENCOWaOj2tSRNH9YE03c
hVhjTm2GKzJNmHF3pESCwrObx6XaVp56Va9CtQW4ex19xWQa8VadOc+Nl9TtdiJBfDsqJjKIHz7P
sqG6sskfJOA4yEQ7lyJxA69N8tOGCvRmogQdYq3jWmGTQxxzFeOMh82HTgVlEvMdGRIGvQgqQTTr
i53M2SpP+0k9U1JZMrTEnvAQJHchUYOn9N14DQjbVO+mwWP3Dd9YBX/tD659iMD61FX5zD5jQlXu
2NvZWWDhQaYZiStMXSg/iuOuVrEbsONsdEGp4HL69+kPcMWJx/k8Q4jgb6k3T+q41cKjhprB1k/z
XnSHnsSXY5lepgOWMEJRiVup93mGGecqqMckdvPCeY9FW5BckWkRqVEAKjbktTA+v6Lr6u+ay/wM
qmqUPbF8GMj9gq2YOhRVxOc23kIg6PkEOpO0naKflPZxFn4E05sZ2yXEY+YMEGDfO3HDjPClo8LM
FBwbZGvL6JWwJlieQXRm7TLBmP2wPzNBXQ6oVzjmtTOFRoOUhTUEjTwXhwyf+hSse49DqXzOHoX0
iabOfq6B5+yImWIkGC+ZR7BPSWwCizA02ZUjbYdq2+T3erSfYBcGT1kCRoElnF04E003GP5czcgX
X/Nqys9Vcyxm+AO8TLn00pnpzBr4R5Q9eKWreSVKGHc8icDJ7FmGX6teCiUmK58i4CiR4FWkPQW2
WLkqu+ZMkzYEKWRwbbMJa1AgOKSghLdGfqhD8LjO1P9knQAxwXykFoLJnFIjsgJ6dMBwR43i93+x
d167zWtbmn2VfgEWmMOtxCAqWpZt2b4hHJlz5tPXoM+uPtUNNBp938CGt+3ftsS01gzfHJ9dJLZY
wRp1A8vBKBie0sSMr2HD0r+stx8eNqBfCsujHZPmtvZVRY+JXxg7ydURqyTHGXA+QRj7iGbT6Zmv
Iaa60ZFyNM7c8DNSxsoZTYRd8JinUCRISATwHuKwJUbkvyRjEJNYmwuwfBINYvWl4w3DvlynD5jl
YPMETX5gsDs9YP9jqB+m8dCgUhf3bNmSDAfhc3xXqW19Vkyfkcv8sCvJ2vZHBieIc16/Ex/ww6D5
dQTGxeoVcqn2VL7xR4eNwJhG4o6KyzZN6xiyihrvZuJl4Vlzu9zF412HmndvJCePvgPEWz9sSej3
Sj+ennjTrDlovJVqH1ILYSsiYGKtW7LrBJj2ie2B/WnTXXhusMakhe1esL0ifq2ph7vEHd0NaDgr
Ohb05/Aj/eiO75Vfbt6rbwWbuS8UYzozldvuu1JZwTHFw1ruI2Zhmk9chLtBTMMt+kJZoN00D+Sy
u/iUXxPYm9TYqcyS3n0IN6zap5vOSfpQ7OEy6U7yRdiFGR7bmHF8quDN2wyq1M+m33wOd9bSwsab
i3tP4iaeGq/FQdyhm0QXmSiVj8UlP6V7DmjT3bTdWjyA2eiuGy9V989EcFluyPRSPGiKajc+Tt99
syWkieUBf+Edc/caxQju6trJ2/eJu7KCtehaMnUP05mY+uDObNcTSlWCr1DLqX5sHlP6uQ8QjMfT
upFMN54tXonM3aufWcbKa+/xwMEOuIB9MFmzjsWNh5cnMnPplVMvYE2fWIM2MuHTuMOpmia4Lx0B
tHGXzT+o97+ZpED7g6VZYDMLirWTSy3qV3yWrjzuvEpO0vDQMYH1jTIp/4mv+dU4lJ7hEN7pp7/3
Ew6X5Et0liMWaWvaTJBfYXZ4CfpLkbwtxr7F32sk92b+EE8OMzmXlBAIi9eGaf+sEFBZ9+SVnNxw
MeLTdvIPBSbhM3WC/Muo7P4qO0Q6LJAFNsY216GYHri1uguZqnQnvNS33RsQNSbeFPci+lxxw2su
1Er+3NSW2F3d7YhoOTmMR8db6YvCUdy2xKIUq+noZwGJC7PbprtOuiFJetffWnzwaPCx/iHwPBE0
adbTjwER1pGfp9ElaR8UUFk2YBdPstGilj5phphiG39p9Euc/wK4ufPi3eha3NFsx/UqC0k6Z9Wa
ho74JLgl+jS2ag1bkxAD1McRd08Xv4gm2hDNqsoDIETxTaf2oT+ANmt/uIH8wOMYZKgOW5YsXHgW
f7DTj+bYyJvqCTCJ8LXaoSvbHOHC4DDm8IBX8qxuAyovtR0ecQS7118QQI7jU3QI7s3zyIZJ0gk7
jYFocxNdt7Cebo1xRzENLfhj2gNdoJy4yV27nG2gN7DJsa6z2exrphM+gl+M3awj82FSBaF2k8a3
kVli3eZJLPWn2LINKMbDsRpexw/2M17mPfc0YqHu7V795lj1adSbyNlU4bdqaapu0/fs9lRihXJs
r0Qj/TuucX25leXDCmXGorXcobigzNgRx1IdaH/mdhOhV9swubaAQvxRDp71SGx+yB0yTPqidk8N
U16tXF0upJiew/M8+tgKzfIBWWSyHJGKyC7JBNtzcSMWyN/l2Xsy6IZxp2IFsSZ0BGHrOo1LM3WQ
tdjxk8CwdjHNOc2px3dF+SBwD02+QEOjPYkLtWYnObZpy82dG89V4IzqA/ig6k7NtwKcwsJDHGq2
h/zF7C5T88hVP4k0gPtDOnCoF6shEsg+SzaCmhpcElbohg+5cRTnVyp0hc4sxTEoGCz65D8qMhYS
nPV/ZyU4gIxlXP/ZMq5Te9DXOFSPHwD07DA/e2LQ14y+s9wehAOv0VPx94Lf4sJd/0VtxFK9aYcH
i4kJS2CzoB3J8df6CMSAXQAMmYWVcU5c1B6N4MCcn0J2xbj/G3U6QngoyXciXrIlCpbVHvM6NPW0
ezb1c9BRPt929+7O/9aK2067W4918Qiv+sCsvf7WCzsSrzP3PZ4rqTcwe+J094HlZ6kcwjBWjQuZ
hll8iCP4MDwICw7AnrITKyovQ/marI2HOWJVJ/yFlL9L3JUmx9wqfgxO90lyicQRCU9/wQ5vLejK
B5wZsQMj+bwLZ7ah0mZR1VGc0PghiMJ2KNzlVG08GYMYSKiDO+3WE/LOO2pHFlIaYUx+rlk0OyLq
MCBKTH3+rYD5ieX2Rq5e3SD3/plcfnK2hjuxFssaamEAeevdx6JHXBq89c/RF6kLcTG1XBZIBm0q
19jJyYHE4vADfi94i9UbIWZC0Y+eUEv/8ZPVbXrNJW/gZ3QoUgck/dh1M5d3o6jBo7U66GR+G54g
zfTjTmKXvkvM1H1KNLHBkFKaCSQ39XxS+80UoxXxRBVXURFVMVnYITWsTfLELF+cYtl9aXGcOHOS
4xrvGSdUGYZw+tP4rDrzHhoHcbXLQ6Z8dje0ZEcKHjXVGgJQ843oHpwqn1L9JxUipJCoWREjYMWX
voTkiqg6HIIRSdlJyaVf7eSghf9iX0hElepbSu5Mm40O5J7aIyxBGQF4baCq9DNqd4ZiUVqF+8R/
FW7URFkyvDTaU1LibXGBsH4Zf0LKOb8rtbRGNl26+DQRVuFzxxlFmJKSIqV7kqTgbR5Pyr24pA57
2xunTUzuAXEW+bdJhSaFUoF59eeES24MsNhnaVhxS8/TJ3+JZQWCGHUpdvixv2Sop550ktqtCRKk
PCqfqnyQWeAw8EUVO613YPqCLSWJTXBK0ouhefyxrAUie5Y5M+QWN2U33PIXOsnQfvF6foEY/87P
V+ERYkv3CY3DusGv4iGmy+6gsztxg1NpMtl8yoqKosMJYe3CMJRiD4n6mo6g3Rgdy9yA/sSBVExf
tOaOWyqtNpqh5K/pEz9LYacmuAAdr0Fk9Lgag0ZzyZkoCZFWYz1pPEDU4BN+b4Qjak87JkDIJEZO
U+Pxp6zCxxyx1O50Z/D5tt5K4bdDHQONkwpTvKfWPunvheXq4a5SfSLnVjnk2l1g6ec9C7h5Nt4c
7rLGm8R5vXniNfNgySa1Xj0s7ZG7sqD363AdMMrqLstA2uZEAsQmm609uxGYgN1Q/jTovHveK3+Z
TxSJ+5l6Ole3pkBar+eG4+2UZ16QlYzzUbGkTE/8a47FiGYXskM1kc9Jucpncdqq0lOCYZcKDSfF
knZbRt/V9M1J7cc3fp3XWdMVYBAbUFzEWcqB08oRcVwMcWONOgOWUna8JYl+PS0w/nlBXrP2c4zh
gb2QM875UhlvttyEqTck++RXEARtAwpVT7GHvLjiKlKifOfu5G8CLGPfY5ypFF856oxiY52+UPbn
C94+lXVM4QLI124mU7dmpWTnI6WW4EPSzdQwkKOquU4d05dj4jq/MupP5MhFZZ/nrMIQEChooCrn
iafjjbQFxiwTCAA6ZId7izleK4BED+VwvUSsCtxKgcYKdxXaGyM/Xv1u4dHh4jXmok8Yyp0o/KqU
7U8mqE5qaINLnYRSZW86601rOrr0yr3Cl5Rcsedao4S/V+YVmLrnLWDrSU1D3XBk3JOkJ5WyuqOy
VvNGOdYZRRAs/BSfeJ/Tz8uz8Rf48O05rfw+nfH1gmJNihcs93K8YnE5HG56xeFd8RDxL/wIl2P0
pojW8HrYHC1O0bw1AIacOk4B7xFOAse/gHALV79tfon3y02wXiRQSj0WdxEtJC4gOSimk2v7Rpzb
Y7An2QDNymLEYXI7mL09n8Z3Xni40SUQyJhcXpfD4b+lvfEHdco82pnLQ104JWtWVSyQLzwVmurz
yOfKodP8nq6ABhWYJrBoo3/jIvLH1gcj3vKg1ho2dzTrnoyDSv5julxYHhBegx/ksnOEHOYKAbIH
3auvoYyXANUhZ8EGDZnk2j9ABkr0awPexHNasnZ5tV0Cd6Kra9nSk54dKJ4IKcWEG/c8Lx6gehaQ
cjqz8ZB0WxzmABVxPCO3EvHgzliOXAZ+lnnS9V5EmEL5GVQJySnSVyruhDvcq8g6n8cfrQECtToO
8y74OS6DZEJAYQAcguymWf3FXUt55hci8ThaR/p13B9cyonpjNyrJY9XouceZQTce9yK+Tu5Yx3G
9ekzSPt4V7zt5Uhjg8cirbZdf+Am6x76RxqkYYPBow0avXtiepKqR9WBJyVsQaXj0WKDZY0Tb2Er
0QfDxLw7nmMtcogcp95lOEW0tlUuMcTiPy6WzXJi9dehe0uQibXMsDInrJ6QtImyC6WplU8QWaPF
Zei1FH1a49jAoRhLJSfUXFG7c415m0PwxLNntDe+5HBXBRf+PvGOuDyQdsawaQRbGrhvaXOtJ5aJ
YCQ6skPyhMJxwU18Pf0b7N0LB64196RZP6uT/68zjGBb6HZoKjk/QOnJhdNmOwKfepl8tG4c2Yxd
KNVgqNcqVESPB65Yu07b5gFbOBMKsA1xokx3kmxzF6IpABgtCw4nDM923AG5dJyolTHM+M/iZgg+
ObGsQHzdaM6aSBVOxftOkIlD1tpzTiEC8ij/64FsoQ9uXGpy3xwf15XbMqBvp671yTE7WJ/1NeCY
SJy4GeM9J5Y0j7fE8a+CIANx0TbSnYBi/iYs19wUfWQMAyx/XpYDL7/eBAOlzC1gIhM2NQNVgadS
5SQr29C5kPF1shhLpqS26Yd5M1r11mP13EJwzqFHjo+x/srDaB2iL1Sq+eN6v0IdJUk1fdDvSfG+
wkfZ8lLSjI1K1laOT6nF0P9RnICfCncRjeffY2eqrj6sZxrGCysZVT4G0RuP0EJpkcLZFfdYAY7W
AxeAS8t6wnUYEdsKE/qXiNyBtRx5Fx1G1FP2zEMxHwbliqS/fqLOhpLDMkFY4pxQUCG6Glng8Ris
z4+Keyj6QrtCfvfApHTZH/kGl7quDw3swcG2aJyjYTkHL5xRUT6h7Eqo3Ms2T0DJGoIRa7vTNeYf
do35ud7XypVrSaFVpCFK27Nm+ItCPZAmAUeizulbF8EllVxWoIIyKXKu3FrP2zybe9ZhWbZY/Unx
QWui74fVYWEBaOfDTlO9vLPT0GF5LtU9tyFHAZiSBFogUOcBbRzsabCWJiJNfCs6dyECcDcUeXic
LvEYpeBJQ5FpJn45fghfKFZYxtSfGiwqRNjHvHRazinhjfUKKbtqbTSI650EgA835HW8aSue4Nm3
nJ7loIRnOnthfRiiw1zAZ36FsbJ2vSglRE6EJTBPaLNnrZIpOXXrRsOziM2K+kEZwaJN41X1jhuT
S8Eti+KfklQR457JE6hR6yPIMoDUwo94ZjOCdcbdThNvNA/8E0v7GnPg1XIVPvnajEAww0p70jmE
CqrQlp28ENnt90L6mNEzm9ej4CdLnAf5UrcrrBAQRkKsQmxtYEMPaWW7PvcC2s83KiK8vNHaPHn8
ZTpO7NsZ2+m2lLkbafrP6wKy7tkZlTSflQSB8oKBGXbmFIO0K48l4vSgfalZ6LHyGvYyf4rh+xj6
0Bc3PD2QQLny6Hb4hTGusDgASicOCLEDTwXYt6W2dfjh3Z7Zks0ycMHQwPQHRduF406YXZHSeWhX
DCbSiIHTMhyAO1PI4XQLxTUg4mJh+VuMeFirh+yNe4ZHinfGSrTAU+Ud/C3nLEasHFyikMnizOei
sfLkiFZ0EDG0lxBq2e0HghAWKPY7QfP5cdB75M3EywCE0Kzl21K6sIz18akx0RkTmwMF3RI28GK8
KnsfxTK+5BwSnPG0iBM56gMdHM2ibL82Gbis/FYeMpiDZvxkSWx2jOQkE6BI9QUyD/3MNd7jTxGC
pB5LSLZAlV+hCUlKdXjg7g9HaHI+zwz1tEz5eEQTQEuGSIyjN75Y5B+ojZKsk6+u2zfKE8qfKIvg
ga4yg65F9eejtKCYzObcUGEC/rzgAC9IpmtOgA63LTQaqPYsHpqF5VtYM6eu1N3EyVy/FpqCbtGg
6Ql/ngW2rpd23ze1jEo4IULSx/NiZgxRFp2x12C/hEqCq0uKkhNDmNirdBVbgUnZA3hS9tbqeiEm
iKgKNfcZWHtPOsYo8m6W9ymAcVAbqS+OEY1ugaGWWG8wrm5SsOz4HOzDPgjBOssYoRWjIm4H8Cbc
7BTOGl0a4Yzg/hTrgistXBHoVs+jPmbbMGgNBiumFS+nKoANnmrVJJFaQQzmCl0wFu27ycOPMWCT
qRR252jJvd5wEuKaMDRhEyCa3oydBbzIkG6TiZUqXkj//Hqg67MbpObl71tNquQEOeLt70/nGGbs
Jio3xToWVMhTt89bQG5jHXPK+uEYy4go0//5QQ4XhJh/X3eRgRhUrsDs1Dy4jVrV+zCN/uuD0nqa
VrKVjHNNuCE+/vsHEj35Mme9x++roAm0fmiGFWP/76//PhtAaEL/yP15ZVTEf4yKv08zsUTQCCc4
gWqzHIQaZaeQNjOOOFPD9JPBMxKj97e7AO+nv3drCihCmzrtsOpbP/375r9+cf1tlJ38y7+/WaWB
PzTkYB3U222DWw+0B97E3wcAzeAK/97O36d/39Sq+m6JdBInhWmlMBdBlansdMDf//kwrl/+b9/7
+9e/78m4SiuJHnuKAX4dhxS3GMIaqUuNETrwNyMKBVaA+qUR5RaUX2QAE2G8IGxHWxw0bSvrqMyt
Y5+YOvbQRum1ICWxkhQXxGKauZa3EyoDxfQLJKkh8ws+QW9kRAT1vgyszhlrjcbIgqYtoYSWGMAM
qqEIL8Vqz6ioC6nfOkgXtdQ8QdcRkrdMNq3GTOC+IOz2K/dmfKg6NuRB1DBMzyo0zTMpUYb56TpN
aKop7FpMJqzJ/MzbW6NRENQaqXgSaYXAjAeLmuPwbdYJ7mAVjRCKJGqjX2dZeoDnVXqKivC1HoNN
NxGezGgOPa2BngHjQicloD5Xzq4SgfWNVba0cugfW3SVFVUrM8Xlr8p7H9K8GEsKTbimtoOpp2to
kmtBoN+12UgdqlIdi+E+J5840+HMmDdc0QYAkd0YxzQEGj+n9ffUC2zQoPpBgI94udNMT4SUbj2b
ELOHxpauQoQFHFkh3hL0sbFOB8rDSR1Mexyoj1oizlYjipBcIsOA6P1Sip2Pnj7Wwb+XCflzaRix
Ly1okEqqzCYFQn2EmYcLy/tQctKaelSpvL4oFrlDMRFtisC9GFa0h5yJtumd+UDgHsaA4l/ZREr0
Ws+AJKI+CmGrlqqXlZAbqABpUqrtJgXruiojeIwKGjA9xSo9oB+1UNsRY9xjez0JGWnqi1NeyzdM
GmydUQjfpISI1IsJWgPlkQWXA8xfMwiGJ0bjW9nzjgUhRRQomMe+m7SzyN5l9JiLT3jpqTFizypK
34yOaFTUPq3E0o5hzwaXawyaVnF4l3QyQ3TMmKjKuL1Gw4QHYVEcLGVgUAIzr8HQSjuT1vBeKgMn
HIvsxDjYWI4DlIZBORVydV3GHoUUjV5GUJaDZGivtawgJRgEr+pjODgjrkomHo9heB2LS6vo1j1e
S4iaY0GuO+QTQPG47HAy1kDSVeVBE5qTYWjjLsU6QQ81yR3HGq0KD++2FoxrL8XsezG+11loxutN
RJ4TGwPVHOO7qJYRrj+zbYmqftcg54UQNFinE48IQ1HgVGUgZsBoCXKTeIgMHO8gP9nJgqdJaeC4
LSX9G54mdIGWLnUTif13Vr+N0Bh3Y8NgH2MfZ2VI5b0CmTQsM6L/OfjQFAwRhXTEUD2ERf2U14Y7
qJJ1bKr6yDxNd2BuBdSe9KvMLQM0FYUztgB6DQiS8APSNCnxhGQA9s/kUS7Ve3F57HSGZ1vobPsC
cQRjfr45GKjY5JkkqUpWux693TMhhb9ooH3DBs69vNS9QMrYCZr2eWyK91HPGGnrJW9RsvN6pzOp
a4mOJmQyJmbzp5lWGC/FkWNGjLyNjKjUUutNxN+qtRMUaTfGAMFEnVGbwkLr0Swj/Bz2EasbYnsJ
GPbGAhbum1YjAzFqJmBrzfCFnnhLk2Goy6Gxz3HAYconmO20j3AKD1tfEoXFH5VivqpRtEsq7cAt
kn9mgXwy8YeSu3J6xhTBM3rG3PSRztrYUjaMmje1nXaq2QmHJUamATaRAbBpAQphts+zmE2+IirH
mktDyRH1dxjh59wrP9pIfsPEFagPi6hIkubzRH93BPAGq0tbLpqq3BtLaql8LLHfgOimtEghCkQ/
OSFDWHoFtUtohskvJdxmyoguMgQZ6Nx2qTCmI9b6bWb+dT+H6ujFAYDeWS6K/UIgo2fl6vGlXPs6
eQokq3ZZjFNfTp71sBTPXVAdrXBRDjL9LD2N5aduHmjqIMVqGwAgGKlNs/UNmgia2Rj/zhEObbIS
PZd2yMipX5rvQrwMR6sqT0E9Zx4MiJjpAfEDjBrZfEA/y6yao1jhOZJKEb5cA3kenYw5k06SsLBs
msPoCqkROVJevXCXbqtaqOASdqTnA+QvwdIyJ24FuoChdlNxQMkWTXcYKf1JpuCYtLKCnDbPtktF
2FmOMVxEst0spe1Sq7SBzFTSD30wPHV4RPohEzo0HtYSCbPDYZPEpzitXdXIf1tDYj5AwuYHuE0Y
jONqAJICz5HvXR6OTqRqkzcOFXBwY/BrbWarVWXd1UbSIwM7ylzMXqRBQaPRzlfBCGmKKbgM53je
WWVZMPiI3548gQKsWVp6dZDdUZT7Ix4iD/Dn3qayuzR5S40gnRSQc8MRQnHodXE0UIMesaOe20ti
bDl5pSfIOeZAXWjYhq5h+5jOSFwELK8COfDlachILYRm32kMJLU6RYW6k7Mnxn8u4zwdwYGdhUSH
rr/kTEEQ0NcVYCqNYUmMs6igJELxXWAgmSWaQ/yufgQis8/c7I+FKlEqN0w/JkLf4bex+if2R7jf
jxJjyGHR4OUnmgUCbhtPp2RXDe2zteJZB+ig+GOSbC2h+RUvRJul2SOV0alTNXLo6yIlzbQwNB//
vtly04nkUBqQmnQRStOyozZn1jwzotR7qlGiMk+GE1OPU1r8MrgPVVjXPqrltW4GcxvGYPSLgePX
mXhZFis+zdHF1HK0Df0blDvErDPZgHyYl+TQ1c10bICBoxv+DjWdwDxsupdIeBxxjbRTq63hJQ7f
MXDXm0VnSSzjHpyAaZ7CcPgKWyPwBF/Rqh2WBnC5uokywFL6dU5In0r5IWowRtLS9kvqBq+RCTdq
kyJ4Yy6vOCauphrkffPMY/xutK2jhkvnaNJAu1kK2IKW9CxNp1mJo2Nf0UI1E8UdJYsGoUGSQxoO
PZGEdwXNQsKDORQZb01s+aPcv7HhPOrAgDEtgSiBaS/PqQPnTDtW+E1O0tIxbb7WmMTyNllx6Sfo
4OZs4iBlBnw1CvSKpdIebBXmn3XorvVRwwXxAli1PgEmoKwPjtyiQmBGA7YyU3VRJMBZqUXrdWIQ
J43AvozJErA2pZ9mGSTHJuhRByWpp+saJddJg/AwivgUG3Yk2+RI2kGaAMIas3SHBHpZ+lE/SVnz
wtg6+6SJejNhIF2WWXKmmeLeXFgPqc6lBBSBqklWQPlE9DnFsbJ16UrFrMtySDMd/jyLWJwKtU2o
gHfU6vRKc7Kw3SfDUL+0yBbdiv46dIdHXW8oX6gVlywjoBtEuvS1hBHR0uB0GGegxpOedBhAI/5H
mg+wU/ZVy4LeCwKyB9CzBt9Uzox2eCI1rbyWMWzkwHyZmxleW6n2PkPywfO4OYwMGVO0lN4btb7k
KzOzX5Zuuz48ejqDwQw5uZqurppcQlIhdwt9ml2ghRrz2IQRAitThknDWFIHCRL1vST2dZRc/Mkb
mJKTOILVBNt5iOFJWzyklRyyjCnc4KtJTjb2kh8MObaVJSx5nWWyGJm0UExmZYP2Cdcx84RjKLbL
crkr43UMAcFnIWnSYQqWsygO0k4GDrEjn1bGZY0KkK6nIaYm6oKcEUEYCfVeSpv02sdW4kU9zXUM
F5pdWRpAxvRZOYpBCoBv0KmaxQH27JOvj4wfmUZP0gcNYZ9lQ8R+lVKTAqKoSotCeOKZSjYz+j2H
LyYE2+2SgvlOSuk1fM0MRvATgnpbN5b02MLMZQiuYM+TxeA8G+k6L0D7JNCyZ1GkLqKrkvRQmQzD
qoQ2GMvjeDS1JpPyCiwI1QhdZICJVwULNpNdeWCO8aeejXhvLWVM5QRrAr3yFwHGc95lo7uU0j5o
UG5bRgsmnzJaEXKwohleOoWLuxoE1eJCYqiB/RpNERnZjDZDSDBULYv2VRBA4CnyYBGzJI3fzMjR
ySIoOcWo/rul2y/Mv7TdWZCH8GSKyUVWR+GJdFdh7/xamrbequ1h0GMqNia9xl54LAsDuhmJgtHT
1RQDtu+so4teGGeSIbtIla8xjXR0zfgeJmpe0HYAz553r0MwvVB20EifTFY5rd2VRlMzQGFVx6BX
RhoSmZ+S3O+NqmFtqaN9S6dfaMTAS+t0YCaSy8lIsycsebHBvm/NQsWBtFxBOBnSM+wJnYsMZaik
MH0ijblv5J3yoI6DP1AeGXBBO0WzgLQdb5Az9yfLaaIsYImxtSJOI9zWhW+ZyYKDKcWvU8y2KkY8
jdwtPNCEsKsVWeE2Uum2yF5biWV01jHMrELV5Aeat1IZFbCfzbs4amDB4phHtKro5CyvUiw+Rwmt
wmWgLW9a4H/ljFZ/MONkKBT1exQD3VamkCYlWvO2Qv4f1XQ/omgg7crT8xQrN8EYB0+0ZoO+x7Ix
P8cQ+fUcVUg1BGDcnYL/RhNds2V+WZaZETKLAnBf5ueibZ+XqNgJWRjeMu3eDsPXlFiIaCNSyYoy
B1hSHMVkardyK+7bKWc6BAUJ+H/0CuZ+MNNT1BwVSXxvFpAMuWIdDGgDuLfpJtrb4bG18uGaiuOP
MjJGYmKaB1DB0jatkaY3fO5e9fGlKkvte1FvRZxe86kBS1sstIGSaW060wlqLcqtqXqa2JBg2na/
Q20Nu86ilwe3ZmCnXywPghJoMglFI/yWD2GhsyCB5h7wqrYFNHyOlN5ZsAa3TzBPpUyUHKoh/orL
7Lsywpqqbv3QSEF/LNBSDuyqxmJ+W60o4SKl0o/slpeP3pSms9gLuEhwkuBWlF6tBOgAHFj48oPU
DDsjzclpxs4tWMG3vTQdhwFHODlUCPij05JDl7MGg9ZFtewm6BrbaZ4ZO+gBR8S6n8trzWUdTBwb
ihhzV1EQ72uQcwvBlFxdmPGldYHPEdpZ9bWwrB8lF0o36dvPQueKy3FQefOiX5RMoiKdGG4rEBUZ
5HaVySiNKjAN2Bc1I/oIxicVEojF3BZXncdHjex2MtB6pBqlgiGSWbAZFRDSOTgPVvUd06bsuvxX
C4BB9jozqFgLCqw0gSV+CDlyIimEADln9JFjmnGCCpyybT4LiSkojAnmti79Ri1ZXlVSuWCI7n3b
vk7Dslwy7cHKmTSGRp95MD8KtItAlQSBiLmllm7xN4SsvXZpg9Pn2Pab/w96K7q4m/8voDdZ0SUQ
fP9n0Nu5bLrof2w/GnBTxcd/x73986v/4N4M7T9UTV6xbbDwZVlfwX3/EN9M9T8UWdJVcSUMqqaq
QJb7h/gG1k0zgbOZVBwVmV/jt/6L+Kb8Bz8qmaxGYNow0VX+X4hviiTL/ytZUIU1JyuKZZBpmZKo
GCsR7r9hDimC1XmTkUnEIi09CG7PmjkHnkgfr6jk/pooRnQNkxHKExmc2IWSrVSi8ghasdqk+dLv
NfQJ6Vjoj5VQW87SyoRu7M7HcaYzMi6q9kBjyQyrdWMM3TAsklspMAqIyXB+bPuquivN2lnB+1pc
3oMeh6nCGuuz3MHRgMEMPy0BJdrFknEFiU3qrwW0uNOe0Ic1eJYC5dHEXABFjkREDMfpoA9MmUu1
HthyVGtuNUGpKed2+uosPBFMCYFyjo5CLfRst0DlQio5j69ig1tzG09vMZUBoe40p2qyzktyvbzP
s8ykXUQEqOCJPeVh/zyxo9Gcm6sTnu7dc5ubLLNVp9mVWekbXZSi54Ldluoc2OElP7RTeZ6X6xxE
YC3M+sMyLCzokdFINRDVPNbMY6IDMGlY9hDoVWUnnRUlvltVBL1WR9i+5JQD8iMbzHxoAzA7nKwX
EY9pHEcVP7GWp1LPFUfQGBPRdYaT0K6QrqjMIkGrShe4vGlG66omAImqaFcs42OfDiSq8m00ZCbV
VYJeUWpZpFqy4JIKQG+9iIcEY0+teAj76RU6x+jmeCw7c45H2dz05c7y0jEcaNYgprRAJU/TID2o
0/BYNAOWoX1CWw6Cl2dxCLJ+FMxMA/BTO11JG7xr1tG5zpT3rRETk2N38xL0JgXPpXgQTITdKv0m
JG3fPEf1LsUCd2fMuniJrSBDWKU8takQ4JHHfIoZtRdTzhGuaEHlW9VgbRpNnvDv6yZX4+IgVYaH
Ks5Iu6Bf+NlUoxJIqFoU+QzLAL/SXZeWlKAqCDnSKPyWrcjwiDjTu6uVq4jb2BAoviQX1lHDIcqf
+KOo4WOCGVFn4FHuwRXEdYZJcCy4QpBYXqcjs00GS3kAAo3GaiBPwk7vvaFQcqzWD8bSHQIs0XdR
0VcHMYVFl0akfEC3icHpbaHKzgyqaPGEiZ6iYWuQ0SSA1XhLkU/H3Fl7M5gpmCfz3lQDXBVobupQ
XCBcMIUjRQVfEvCjQAPmwtvIHEuMKQCDMN/Q0Jzw02TSAIS+sRcGkctPAVJAPG1Hi4AarZxfillm
aoVTjqZ2Yaw1WK8p80NJkOBMn2Ncqcw6crO+cqSK4aWncSr6w9REn0oAnb+pcW7UdNwXzAQtp9iY
FBsEb1mdimbgjnF3qOvKeDBEJu9zaT38md5hoZTN2hlY7I6408Nz0yK3pj+Ne5xqt1KVOvOQmod4
TO8iSd6DVco3PWSSIVCUkxya1BiC8pBBb23XPGCgNPeaw843GmzOC1bgE8/OHec/UHKEqa6ULVe8
JmZfNLBgaeLkUARV5CoCPeOoKGFa94EOwzLFpCOJEM6ImEGIbO52kKU8aCrLRFNWOrypST4rcVyf
MOBDvli8q2pd26VZJnsRK5/pWSDU7tS4P5VyIiHcbUzfAtImiEq3j8x4ppW7vBRTUV0MlUaxxOhD
S2RHGdl6Na0uJiCgMZRo+ZsUoMHQ1YDOiVC+xdRqZgxv+lqpTiG1vrNuTdNjFUtQQ4wqOhqEQvjV
RN0WHqix1QsNLyEh7y+d0chXNRUvcg1YzhyN6wK2cduU4I7MUB/ONUqC/D8ZO48lSZVo2X4RZogA
gmlqUTKrutQEa0mgISBQX38Xdczum9zBm6R1n1PdXYIM4dt9uWzDXyN3xLb2gcJlbwlosr0sG7mv
YIlkGZNIGOKGLpzzEOIj6Mow2hc6TY+pYqydujQIZI31y8/q8SWLXYoz/INQnqFuBrcEAyc6MKem
vgs06u5s3u2Zld/5a4fKfUQ6KPfKTu2HDpglLtbQAq85mGMSLRiYjK526SDii+7wMbbhT3Sq6M2L
OasJ7VyY60JUaDDMmWyd7mfldBeUFnkGGxIa8gbqoz09LUrWX5k/isfQsxCg8dHqwPyow33nxhA2
HO4ArpORiOjNvyyFC20hNW7yrlZ3ftWyedgLoi7EzGsr848idV6SdLKuEgIOVQE5edjfFGg8GuXK
H5llfZShuTZNiEU9Jy6YuyPpT8VR2aVyeF/SZrJh8dYPLi1T3B75zTh/obJ8zQEfOZSlOjDMj86J
T6djkgB3rtM+Bdqx5Ex3I/0cIZ4J709Sq+itTVof/TN5SmXRkOeU6iWbc8CCc3qb7JwOFL32oGTW
falWGga8K6eJcHJ0rjqlbfURK58RaV7WlyZHPGVSWQJEsDKy+A3MMp25x4COsm7x61dTgHKsunI6
Bk4NytODGO+EIRhxioX8wbfvoraBI2D18igXriYht6nzWmuP2CWcjZ6r5GG0IgF+M/hyHVT+IXB/
jNy1LhSkPS0pwRctAv8meIaSkZgRnWeXPkbWM77rH9mpcbkWVgRhzf3ncq0oTe68zc7VHqrobS7G
Gwejn0tFCrqdu2gv8u5HMkQKQJttAG+01r7J5U8lqJWvrfGj6S6W41FuQL3OlmbZ/N4VzvW/jSSc
s7OSkl0xC3GGtdo+6TVgYEzvcgboHeI/TKqV6MqnqABstbg/3db2n/NxhSbB+7pzcwyjWctOrUSb
bERXyZPuDZcKR9WvdZqRjZFs68bV3qakIv5UeF191S7d5nWZwGnLCeDGhTzxdt9U8fg7KG4F9Z3X
dsLC1jso90z4nVteYMfqh+jqtTWmfqpJOn/Ul9B7TIywb33/MHVNchVOeqHOrD43eY8EDJl/QIs6
OIo7vt813XMXxdeIBegOsKrZqpxcZqe74G6oFCwBG2mI8TdeluJvS2vEk7AqylrH57bkyWZoNN0S
27z0neW/aodQVQ+AvHJa+wAC8mjRiHdXZl+Fh+NO9vMfbQOorSIqexQJF5XK7B4Vmw5IgLZ8PnTR
HGeb4dEgcdXxc4azkJRfowjkgSkMbAV49EHu2g8p2F+cVxqFaUaV5ie9OpM/ZZR0LI21QdbrreTM
1BFbjox2A1r64xAYDo/ZSHV26xAXjYllaZ9aE9ni4R5cdQc/96/RE62uEyFYhVtiNeacu1HqJ8+y
3sdaaVTRF7R2QOnH72MEUk6ADH3Lyso52O2KKoTv9UHk2WCRmKzlyfHz32HGsUO4eAFFE95LzoUr
WlYfqRRWUFM+K/9mKTE+ilj89IUyzDpPtmy7re1k3bOD02vqe+LARQF4JnDuYDr0TCauxTD/83xP
3fUxnrMKXRwFLvW2UQodLavK/NpjZjcp/K/KaZgT6ax/KjlqTYLrLlf0J86s9AfxXdwGIeZGIZLi
pLycLi9rBah4CbCEMHgrXeKDVr7Yp7KGlu+GONumwe6vOfrY4KHsiaJOTrMEiNgZHB5u/BpaOiUc
gQHJz8ZHxdltU+nlXDUm3i497/mezyhwrVfcI24s9QezSv6GHaPJ9rERqKTJ+By5aXvOG6xLGd74
nPa4yJkB0YCWWE/YbRbQFzUaxqCajo44GKZbKZo3hSSfQxpkQFuyd1J1n8ONtcEf3tfAFegGnp5q
uo8MncPnbhIeHRMRBGU5YCzjEK5HGJVDlzPyKJj2VGy5seUxqatwW6ZzU29UH0Lml2TlgylYjty6
0O0sj7SvslAo5EJ0ft1RupzUrc7E+fswxOdLYn9aWULNS5caAk2xcR8XfGzxuICfpjxwA804PWq3
eQkntPvUSTPIgcVzXorsnv9/KQJJc3BeA63NXUA+/qL3zjiA/BEzob31UMbkY7rLVFLzLUH8ASUa
XRG4v7IatVhbVXFHe1d7Hiq7wtaZ5nc+lmUgwcE+Cmc4VQFk6oh2mJOZyBoHQ77P2oR/air8F+1J
jIT1HOGkZT3053jv0p453rxodh50yO1p/Z/pIJlcjrT4ls0MSg3bUOSXtySyeO+yHKsAI0idRARV
B1TflsM2IYoKNJCLlX6mVsXyOPgyo73aFhVTMi3r01TyVOIiSI/Kc09hL+8ryJrIf4B8HJBVEpTj
vsY44nLC8rkHrLIx1oPpXygbuesi9tSiz38LFya48BqqeRs61bKcHFglAqxzHUrpuOj0GEVS79ju
UU+t8lJEA4oX+ErUUvehBnZOOLJVJNEtl0dAuS3uh+wjg0rONEBSFbQuA/zo9l3xlgVM5jocJjuI
1/rct0SLqFTiBjWOp0A7Aqdu8gCDsXp1muojWrlnNYJ2woGRzAFrfTxP6iqm6aW0g+FY9zYOjhj5
V3Bc6YEP7+yiCU+lSV+XLp+3lGrWBz8MCAZhQ9qFL01A3YnbLKyigAfYwAljDUGsj6FlDccim9+j
rHUe4h7bIsDBEa8yj6V20UVHeo7wEpKna2B0A0UrAhRJWVGTTt3UZ1cOy3YQ9K1ldRwcZMdobFzW
qE2af5gIJscQBSk2g4UCCEmG2rWqiz+S/2tjOu6h2SYXMVE774r27LT+H0fqYT/FsPfqJGBKmRZ0
6DFzZl/tPBzZdFEn3e77wp3KOd/Gffkyz3Clx8H5V3N+2Q+Zgk7H5HH2G37cRbTxsRve9Vw+t6oT
fHGAu/H5pMQfRt5qaWmbzThbyUFjmdg1OfbcPMfBVCusKrMrO7Ih8tR1TXXCQgJoL7TDEyxgDnZO
cJ87KTWPwrsEIacVkcY06QlD5rvzf6fetMVQWcMLSdzjHPf6FByxNNCfgsmKuGScHGLR/gz8+Xe3
nHvunaelo5KwGYDA1lUV3bexdWaKiyecMe7OhN50c9wp4Gc4j9e56biW9yzCDabFyl3i+ykevri5
8gHFAIFd9u9MAKgXcf3+SddPVTpCdVH9Y8x+dMQ0gB2o4fuCaIUFDnNcEd0t4xBu+4D3ou/3xcHW
ubOzkwn6WLf8ldni7KZ2IuTWcAnLZnlHj6XzyoDAu0uxzh7TsKGMm7spu0d1U7Fm9uv2j9AegSz2
iToG5NojWXZnXT1MtSvuKKEvzil805bohwXDP+wICc0LI72Iza/uSqBqcQbJa62Kzqn2oOq4ch7s
vjlY0bTrSxW/KWwyxm7yQ5JFZud4nHaYD2FBYyIZlcc0b/IHbgQ9YGtCmE0Bv0emC9mFGRU58Fxw
p+sWOGnXvqNo/Ueg++muWZMxc35aZpAmeGSvZcHAPGPgF0Bg7DxGRLjq7rl34PCo5FM/2bemsFY9
540SdrJUATRWk0BAkH3JoqqcYhdlefsOAK9xYBiyXdLtGvtmX3cj64t2kdy5ZpaVGs/WIp+dsnOe
8JMMCMQGG8BT45QHp+sjQgOlj4IcyLPj0VVkBPJ4ZZ3mCn5i6QIdzxtEqlBYEW/j9Dw794brMK6O
8aPoLazkckEwqH71zNBeRJF+MMUvr0msvr53rIxRVEwt595xWlplFuvHgBCzOIF+USDKfU9797lL
RFUZ5vYscu6ZZYUj+7OX9MWb8jwFTHk3euTBa0w7dFzih0oH93G0SbDXXZwAv6qrHq8HptqgJoET
Oc7rQtqGi4h9iiweavbqB3f9aifLs7k1U4sYZWN/9DDnnuG/hBPnvWR0ZtrXQe+LhONcm7loTU7y
L1jC+akogpPtWd1t4gjogivxTfOZWfVO9hnakYeJSAK5zzOB2a3K/mVC2/e+8mn0U+1GIPGeoc4T
851cRAyG1A/BXsBTpXR3xkCSbWl1OJZqtM5duuQABb1qm+TUPCVTG95XdW2dWgnANRr5/HVun4dS
n3zXq46DIn+R5Vm9gx2e3hej7x6bArN3Mk9UQkxC/DLkIVtxbvyx+3DgowsHVRNU+vIo8AqeiozI
jsbuJ2uLItP6j5z64zS181Z3uIOVHX0qmuKPdE0ASQiQAhJ2t6eudG72gkHcM9xmONmMT+2XFEsN
MQXHqKaGT8RxfVeWln9TSu2yzn5XQ+99JdZHHFMun3r+JXIoqAvcEMqDLC58MeNj0IkzQq4+ikza
pyJlnWcXJ4NqWYgxpf1sZQxiGuyBD6MznLNiRM31ZP5SmfYYLVXNqtlMZLZ4ZutVrPXG7uanGjFT
DrjyKxXSKAwXrxZMfEK7euvy5ylgOpj5wW8MWOMFT2b1KESNGjm+pkkePorxnKCh30Xsy64zxqRK
saB0Aba9MMJ6vwSkq4dyyjAkyfiIcI6KVYX8I1lhyKJb+JbGnGRTkpABtzhbV2ZOgPLEcttQcLpx
+y45+A2lwd+KxbDA46EYozxaKYQNeot6xrJYElqt80OT1rjoeKsvhDUQgdRTbc232uM2XgTiwUxm
eJtpNTyzPz+MQv4e/Dp6yTMnemkECsGENiHF0xhQmOY4cJmRnJnSlgEePzvZWjJuXxSoEovD3f2Y
5O8dttwLyyUZDHSGZ/QROIHkk8dlKs8TZz1kfSDZ9eydqnzcWQwILrMzJ/CESgIAbXmUo/vpoprD
DgMCXvTpexA2J5nrt9b/PQxYPFE45G6wKdMGNo1kifwhE07OaorOIZ7uC2UuD0EwcrDtquI5m+qX
YOnDI6ev6VzM4oGjTgJSLVenSGEhUkNNDLQgXVnULopr6wZnTFJkX4xz8ZNaowVrwbwtg3lJhE+G
NJBM7BWZyyyiq7pfAzmE7dgApR1mB9QpmQBpVT+l5W7UkifHFIc7Ow6UI4sl2V1RxP0UziSsifEW
7EdBgKiQhOMxS0J63druApFxMjakuQzZOC9uuPSo94omTBu82H8miADdGjdw1zZJolovNhIKYFro
eO1k7UXNMknFC2ClhjSNRnG1+CCrymyY4QoEnbS32J1p1BvsR04g+JhWR33YCbAVxiJ73Vn1yTck
c+G8I5rjf45QryDgkalbAvNoEk7Vk5IHP4tmZCMMQF49XszalDjB/JV829BuNegbrZ64Vux061tH
rxQPdhJhgc6Ch84AYx6X9lnELhfeoiaIUJL8+/48MaRQRpD73LGLHm+Ex/c/qn9gtL7PRMIkHgpK
MVBwy5GaxbUG2OSk+JYT21Pb39+JiqCb2ws98uOxnPPzd5rl+wXY+iavQ/s8t4iD45hTE5Dsh6an
QXjI32vNXLuuySN3yd13hOM70eH5xb+wNst+rUznWkybJlj6fqf6HL7FHB7Hqf2Nv4RdlFI/K7/L
dPS50NCcUQfrLqE41QT7fCvsLuH6kuRzTTny7O6+Exq2JfHol5PBCsgj8v2C5NtT2rjwXonm4SJ8
Gh9jkiTf4Yp5csc9Xee/ehVBeXfzl5Bz0JbjHi1f8zqXEPVZ2JjwqnLk0kAOq3EcftJVfqtwtpCn
riBuYSwJTHBBHawPA887GO7ybpaTd+Soi32Chxd7C5esDabZcY9lsD5YVUTHYPGnFsuxb8LXJSv+
guyGwTYkDG8YZLBL0gtPMZSluovjJdB3lP32nexxBeN5Kny/fIVI2UQ7ToEFqX/rqaPT6Tw3+Lil
S4+1Kq3LbE9mEycQjdqZLE1b/bC9ReyMjZM+DYS5yOmJJ5ctkIZUY7XVJRBZeRBdfK1HgwUvo8II
fYKHJ0neBjG4P+qFAJzKw5PPInAO29AckqaOD0sz/6CnFQ/7OiNZulpfvWr9tx4ocqTkw5Im/5R1
v8ssTh9+2FmXxvFflTUBn7NC72JX85s7TsHeTnvot5LgYSWTIzh61myTiI85oBDOsS+JA3TPy1G5
Uaxme9swPuEuE0iyAsTKurJJsJhN5d7UCT1/6PR4/C7j+kItjz5w1bz991yuIaMZnREzdPBDpMO9
nsPXMvrj9286VTdrVnjZTPszjBw4gjrC9FQFj7IkUrKY/B+EB8ze/bwL8ArQbG5jbhbyjCwMPrvr
A6Io4GT6WsC0oarhYvGHlVutgiM/Y8zt4boZ42+qORTxUBYg4sigB7gugt8cU6LA20ddBxgWnN9I
VwOK47YwBdlNEf2UbvNlp0RjyB4MOQfg4GXqnpZk+mIczVIQNlxwxuHDqpr37rdUD6VD0MmK7+yO
5MRg1ku1+0Pb3YsI6dgakWXm4dYQ4S/daafYErY4sXm6wW84hoRdGf3ItQJ7In8oPvQSKgffXZaf
vtNvU9zg9CcPXFJY1LbememGuZTK5VscVISfOsNEyHDiXVDIWvpwKxRthszboIfDKO/Gnutg6xAF
9uf6WeYTnZNMkmDeuWW048IKY4VeyiVJ0O5WfEWa3HK3RY3A5LEtu/wBMJCL5XSY05cE+YnjSwIL
nG0nwci3U7j5N/USweIMbPsS+jAXZwjFnYGAsXb9VqdG9TtJLTPrT8VXv6YsZ68860WclPajY8KF
yAn68eTRbEpuRZxoXmgu3/k4OxMX0zYTKpprnULwXYlLpCmLqtOAAWmDOZlrkhf9KZXVQUxY02ul
O3LJR/pCH9haQcalMoru0yD84EAMMS5uH7+zcaaRUPwmqgYSTVaTxFB3KWIabwL+vJOR2vTnhPcG
DucrM5QEAi6ssqEcxSVqWqLps303xIJaZej0bkxraOJRGOBTLV9iVjtMoYCcNE3vpRNhlJXzW7P+
sTjBeSVbfjqd9cwJAQREET/arD/f2933y3dsTKRZRQ5ZEoxS18lVfH1rQPA7Z9d5xUvr+yyxsceB
uFYOsW8wY/XQcldxuRdi7cFa3q+fbRvzfVcJxHevKh9xLbT4Izn01SbBmclfESWXRpjHpl9w3ea8
0fN6/inHZp+kzNH6FVXyvUuvn/n3r8bi55DG1El1gHmn2vpggAkeuCrfpmeP3l3shOTucUbjxLs2
HGeQZyVNzlVHekoDNyR/VoY39ivAHH17i+pMHLiULhffNgwBHAcXZBneR7D4t0M2vLth+dMkcNgo
fFsD4Bx/S9cV3JC9X9F6OiHA47E8exVDNSlwmnM8pWAT/kMcDvRqkJIWroNNzhnffJ89g+W8hpua
o8dHuYbgL8pN2bSCGirckX5B9q6IYrauAu+YsoboUjjuv1b4Z+GjY054S7/3bQQsMkvdT8+2XkU6
0a7Fk0LTyjVJglPriFuHD+cYYgPfNn2OtZQ1AKrL/Gg6uLRxBi0xYDjZBEfhtW/zkCU83voh76er
hyJ0Fbbaz54WN0+XIJewwXHYne74SVIdGI2vyTA+crJ95rYmd9LXmnahAEhaWv3zHRYI7sq7yBY+
/rfiXfJOak0zc3Sc70fRnPr33DbueekwGxJpXfkIAw59+29HQhRkUAqrusJWnQ6IeWMcv2iugJtc
dvoRRVTHKVeWTp5iFxNxVDTTZTTTsShaVsFVmPPCOjnkr21mmW2l1DPrRIysiIzhM9mWKNsNNrDS
IYFjNM1BHbSmrCePjHhL/Wlpg1kNrKP22viIRb44JU4ablHsaJ+xIKKXPuQL2R2qBJiqVQJjKiT5
XYdDTDg/DoxErjqVqAk4bkw6PvYJJgAOJoU2P+Os+mXzI6b6igZC3zHdDv+GtxkH+rkC9wvOV+ER
hrIbzyIyjOkNC0u9uiU9aY3nyc9Xx4jTbanR46sjx2YNt9ol/VLMILFqqEr2AFrFc/fsj9WO8IbF
ZhAOBKC9t2gU88kxf2zHOnUO0QyvwQtDyzqxJv8pw8G+68Nc43cOs01CSidkYHvq4H7mQ+xcRv9v
XIPKUiI5+9wltzoAlB7V/3QdFx9RhbzSlWe3U/lXdGwj0MkZJ8jTKKhTWzz/b9R00DIp9d5gc0e9
j6+pyghsLFRWDmlz9joHUm9kJwc7QCATeDERl+krCFeuCnXpGzGRmI9F8MZDsBULghDBUeC8qzEg
AaC4TubjqHxMxyI5uf3NHrDuEOYGbkT+PQVDsKrOdvLTW3uUGKf8DqI82tE0xGwb4HWazMeiJ90B
Jh2p0dbBAesgb/DyjBkVIJd0cBzOY4LS9KJ1lpyxYNExkIvuwWQDiEU4Abm7KSPnD/K9/yQNRIW4
pRTJ6XdD0oA/SJHrDIl1RmqPDhdsvwwwlxOZY4HKTrIGTMtV+oNIaVPYf2I9ok14U3ZMowhPko1p
P/YrmoF6+PUlpxQ72xXLvYRXGUfhQIZmvk4T1TwinDeWJgY/CVxbnsA25op6V+sY0oHEDNn7IBNd
L/w73GMoT9H/NCVcm1kIh4RPxrB82U17mwEaWRPx5epXL/T02Yx4FNIpE+v8CucP7o+93WERdhC5
amLKQV49Y66QhzBf2Vkkg9JSUodpsR3le8RHblD+YrZMZbjGG4aO/TwybxwZd1XiOhHJ0i4OnToF
yAvPMrDrj3CieC8wpD7IobYDA5KUzAE5Heo7PBYNSzBs6vLyVzTqeWOvn5jfRNAf5/nOrWJxSru2
pejd/SPRg1v7avlTtU9U/lo0rXOda7iCrcX9boCh2FocktnmQiwz2MHWNm6KSTMNPClpb9zy2KTt
ggxfuuwdQSVqauazoI7toOkWWjNOqqQSIwVRVCIU7Lx0+BVq/2Xpcboi8++aJjvHj4H0SkRTxkbo
jtsionwaV6okbQ73xd0Hs00PmAH9SwbskMWkgTO/2RTC6w5TzvcuccabpZNoq3g6mty/MBilHx3r
biYsh7BDdfYnu9niswTkELq0i3eASTsmO0ETersuw+6+uNOTnWXlbrpxw9EXP4WiHbvpQcjlq00p
r6njtkf0mj6C+j7BiMv8RvwqRiog5RjaB5PyPseQ/In5h8r3HqBGVkRXBsHWsdDlXvJHDoWcbrqa
Viz3hA1p/VvGwBaHtibAInA59XURIgWdM89qnknlPuH+p/nUpSxexPO/2lbTyauCe0+C/uYK0XFw
7Haeq9h481qQsFSPOVStOO4hd2HPK4vhLqkkoDAxANviaW3ahlC7VTNoZm6xSxb2X4SUTTOW+8RK
PrX7XPXV8qOBzs8TJUaO1qPrOoc0AznSUVmHOgmRcA5H8uN2dIdvjNRjo6d9CUhmqIKPqpjNVnYG
o8v0kpQZl3uf+sOpS5nuluvTAJRBpUBAfMo+9Ngve9vOXk3gvEvGR6Ug8RBjE5VOTetV9qPAh3jA
osE1necDE5nXQQqR6sqY6n7EeLhpiyAF9OtcZRC/q6iOd5Q9HbJkSq+BAEhQ+gp+YIqGGmCMMYm3
zTj/L5beEeQiIj6PAEWEyvf4sp4Irj7G4dQdHIfHRgodY+5rrUNbppdSj+pBN/Nn9jAZ8dsreLvO
TfWj6VumvEP0lYqIzp4I+o8q6EtdnFWGJO+7cLWohp73BG4wKiO4vF2gZeyblpQbWpfLvhwxCuM8
n77FEDc4eBAgKxJ0TtsHGlGt78SJMzRrH4CGdOUktLYZ+isNijIM+zOR7QaexTfUgpf/fkt+chPM
hC/9tKkv1gxiY26pYS/XGixvFRa+X5z//dX/738rUTE2PRdPeujETkmE27geqsuQ2WQnJu6ZUCic
g9TyxeZKmNfxjNuoP8Yr0SOD/EH4hl+p//3V92//r//2/SH/70/8Xx8ixMRlIfUNXZiwVryUKoes
09SjRJncJ84CuavucebN8bKzgBfmimB4pfQPMYo/CanCxzQDNBAHORVwrbxWkpBNE9jVQWBH3gZ8
lCBrQf4DdH28x0PUXKQ7IAjOjF0pkd0W45Dd8eQdWWLBcM+cSUykpsfRguemSkFtwEwOxO2ZVCJz
+IxqN8Kk14T/Pyt8x/hYtmY5IbbFX19O7kT3ovjHmjlta5tlznSzvw/a/uiLaNy4DjkHDzxY3FEm
P6IiORmrpBdyhDIgvyIH7oT7KVk6znGwqybvq3HjpzmJwyPBK66O7skydDU2gXONyVI6PUPQIEQX
mseZb8+jjjLaSg011MOAo8gNwPSvJ8ogtt5M+c8mjPIyOp+9M/9FXFWk9+IfSUtdQ+7NR6/rm0tN
8Rw0aXw1i3bFVkvglkaAqOZmP071n2XO7jm7sA3a3Rt+aHTphaVglsUDx4W95Ea0UQ4h/dQxtzLe
ysG64SLySDL5P0YdHLmlp3yETV2Nm/7uECiot00nWkOH8uRq+VpZCsTcOM47x4AK4L786C3lpzTj
y1RycLD9lBNPGZHLbQgYiSS5SmW8Y7os/sXzWv8yGOlfRC1fC8sxnHm50U3lCmTPw2kXTrM8TFo/
FESjLm0Umm1sVnxt/6f1eeP2LX9h3XkWNRUZQtZzggLbhr2+0n7tMqvesGgawtNsNDsAHWoz11G1
V1P5vMzmRUWyY7zuDjs90MpjOVN4Cajd3ci5BKvoV8BEGLfkKXLqGBWkuIqAzw4tvYR8GWmbBSWi
7FuRJ6VwdN/n5XgS6x1vqElINUMPQlfjlYhqvhdOUrpXES7vXBQ3Sw9ZNolGdWpifWmaHM/35Jy+
v35HP4I4QEKZbMhZFUrmHHDzLt9JIT35k/cE6OGnUm8ixgUkbbqJY8aL+PD9m8k477jIT99/ERwK
L+BrskYkZwW6p0czGJQOIBfiPiZSnpHNA5erZxlfess9lrAvTq0ahtMw+0fPtwk9F8DFyvqaw7IC
a5BV2aUuDf/ugKY/b6A10Ivix5ewBS+2cB7G48rtP48OHPI+teIuKEJocHIctnPD8a0AaEwAXfrO
OzANapCi+GfXOHfwY6iLDD+XqviY9ICnER5lOMafXqxiptiZeRnAV9mLTZOIoiLPZ2QmPIHlGeR3
Z+IPpzX2IfSg07Xp/Jk39Gk3OXrUQAhyH2cxP1hiqC+13/61S8DqKs9uBiPDxobSm43FccxFeqPm
DnPFUryFMqSKpeC8zvUBPrcNLMaX2WOZZ7A8Y3WwaqHusz6IzlOV2uD/LqYZBezwyDqZVDNx1FDZ
CDrg8VaPjnG4zvwMqLC9q5afFf6iuQ1vE1JOwsSxwdRx6GaSb+stagxhAbqQFrRk8sDcMdsxUHuV
BTpHYYjDd+vUoW7A9pM+wM0FKNCRBV2s6+PX+0j1Uce3PamAVzFevhLH4nyfo27ZnEihjcGeiavu
QSUBc6sme88aYF7RmFEiwPgVkELPLlbOEE6qETSAD8MEWjc+YBMwdZinfUF4ZbvM9OBA+KHMCc8M
s53xc4jS6eKZafzvJWoomyWPnVBRq+8rZxiODpMI6WEKor26KpbsEveuzRiheR5ghPTrQOP7xTQY
VHwbBPkg47cpn6hOlLrZhH4KdGOY/pR2DXwqwurcQkThyFTn6w6S9zvhJq/Un1PfJ3AUDAjWl8DY
5iLWl6UekAj7tVmso0DLcdO3peFjyw4oSBa45upW66VH/3HTvEJc5c/gAOBita5pge3+i6Tst2Mq
3oSeiNaFDLRbj5nnoGlDXKLPpmGC12A0q+LpXa8T7JpW4Z095n+wS6nzIBv7cehwv4dGIAam1ht+
xXKJ0ydMxv12smBL22EuDmMXdOyaE3OAlUVAPNfskOMUjcwrmcLiJiGuQZcGFNww0q4WR/+VzR6m
vQ/ERYwOu4r3MRoGxbaNGcsfZfqYi/YO/bw44sioOJeZ+5LPXkdVfYtD/9fUeS+JUMunVdfXKByn
v6WX3kdPo7+oT00dPHBTn6qYBBrcKAEdMrV7cxXB48UfD0OGgj8TGVgUQ9TIbdIP10Sf3ujrP3P3
HlKCXVT2U9KLgNvS6O9E5f2Lw5XxXycWSGSZ7ePB5W5YYdjyyKLsHJUoNO/4b74AIk36ZatmbIBJ
vVT3gJww9TlL9BKuFvCo1vLLGc990z31tn8L2tTsfJ3k507KgyzbH2hUDK6KNS1A8RHOuJ9+9iSm
VL1W2kFGT+k+Z6jPO4OVLWyzn26hk6sf46bse88cOGU3lDZiKsnr+qXGI9dAGcJf3NlcZ9vbiG1U
QPb5LXsJn49572ujmkvGyZZmuVswm/4udpZ9OztUK6dOjFcAY9fcQr0Q9A82Ez/HQIXNOZFosO78
N/KKuyrJjnU+in9uq85SY/nm8h4c0pFvVGQ8/5G4p3NmKYQRgcPihcwX91wyTX/9BCw6dUgLJ9xd
mIAFTJRPYsY4T9rHqj1pxophENy5pj7O9djeDxQhP5nAqGPuKiRg5LZ7GdjPPXZp7MtddZ+0OdPV
DDF10LZkTTfOZ+fCpU9zN7yE65ji+6XkTnghyqr65r7Ks+a+1Gmwlw3q6n+/Rcg/dr2gCp6zyiyW
8Un26kPNZLxKyYTH/A9l57HkOpZl2V8p6zmyoUVZdQ5AgqCWLjmBuYTWGl/fCx7RGSors9os7IVL
OklcXHHO3msX8jUyPW2pWB16qhJEZSKAsjUqII9x0Cw8QTOY7waQJUMDodXTm01j1C/G7Hn3tfk9
L6jcqLGk7suYhJhWtvA3o4lsgm8JcgZL5PhEOwh0NaAqvVNRS2u0g1uPdhNbVkDURYzIlaD2OtCw
lqIHUJJ+Gwbk45m3Hkf+etJm3FHeIpCwBlhBmQSUGTkm5g22xLJKLanANJMzGa+FNDMd0xOSxe98
jmfKan6e/QfmvXMeZk39f/6XJv7VMKjhZ5SxDcoG5kFsi783DLaBl4RFE0ZrXa4x8UwwdLuGxB25
sYiwpudBbQpgvALqirqNo6sjnBqRzv+UYUphK4WYPRnDBEVL9NTVJhvcNJGJHgmFNfKVlEA3HcZZ
Xyi/WqGUhNi4vDIIEiywCA9htB3ZwqMYSPSHJrFqvB+ttFNidPi5RIiRL0HcoZ4UrOXCe00yBZ+v
BYNUbpUTVAH/8Ns/ZgohN/HbB18q6Wup7JM6FHDiaOiEELZk3RWidG0Ny/s3b6Oq/fVtNBWJfhcU
E7A+svrHt7EPMERMcuOvm974LDpfem2rqFvECvBpTDc6FY4ufJleirFG82MkypIyvnJF7aghB0mI
nVcT5Ur/tT4ZKsFqCAhWOhwBXGFicOPGxYzTGg/iSDZ4bFU2+hL/PMSRvuS9r51c1z8SqaoJIAuD
i4wNEclFcE+qBE3RMKVPUjhkSzVXKZyqgbFA/ukdDandmMNY7pCEnhsZn55al+BksGga1GKeTJX+
+b8ebgq22+KXUbj5ZPTNb5ClmGwBZR2brGHM/tXf+VMzpfXyAF3AupWJz8zSztG92i36nJcbySNb
SeInUBw1u05EyoqXPWIMuL3ShhvKw0cvs8R9QIfCGJNq/WNgi7SmJLBMs4gXgn75qRWpfzKdcpjG
x3QIj4MItseL0TIKXvoqRFF3E3p1h4bnX782/u4/fXE6L1BHLiyp8/d//+KgY7RZNyF715Nkg7yU
8umqzxUSOIoaC6Sfl9xKXAi6V+pKKevBLoRQeDcBIHhdzia4Soq1CjjfyUyarfRPATqMrfhYWVq/
NKqUUjfDCgZGjniFju3JV4zkdx9haj8astIcx5a0IUGOIcEyRerimD3rjVetTBfxz7DFlSsdp7zO
lr4vGq9ekQLSphuXDeKT2ESvZDeFj+xuWjfBAbNWjVa+JgjBQZN1CDH7UUeiLjxT9dFvWCWIHIhC
1ak4c0DksiSIIQqS7YRwYmUpYUvbycG5MuUJeqpk3lj0tkjL20VfEiBWWHpw5DDLhODhpaxAVe3q
Mnvuar376mh2eWpzz9txROOOFFTWrk2HjgEYJVAirVFvgHkoT8Op25ocqJeChJE0LZHzGW2nv5RD
fpKqSftial1T/fR2uj5gqA09gIqt6T9EADOdFlTMEZsdjguBkESVAn6MyTAKVqzb1QpWQ0COUT0V
9Su2N4Tj9YZ7F/9uP3OqIlwuasdy1FfFS2boFvS38REtlrqNAi1dg6cYXa1BitlFsoGyqlGchG1G
4OXS678ehcpfZyLNMCTNUCxZFA3pz3cYDZ5QUPDkri0KpmsR6bJCafNgdM9JJ59DY6bA+JXuUEyU
d4kUE1Mbxv4aCT0nfhNSHKGS5JmL8nuqUedV6d25UCAupjhqdHrhEk8W9g5YGcDNZ1X9ROSQ0dSE
pY3UIOvKdJTcon7vBa8I2xBtUB2FDTMdxIafTMyeECB6lf/mZc/r1B8nFtQUuN50RTVgcUh/mlgE
DexTKxvBejLyUxiP8kkeiXrREyE8+loLZF9O15mfPeSyhUy+E9sHTjQnoW85YFZ1e65VPJadIdP9
0fyD4CX6XKwknWvCs1x0qL99aFhqPwshp+FNwv1nKyQUdD4Z8txExdKiJxZX9VFXgq2ca2vK0fEq
GTz60wZBAomcaqsSOiz9r+VEO+vfvAWS/tdLD5FA1SwdvwfVRwnOwO/nH6MTCxzBZbDu5KI7jdAX
D22l0C+TX3SjaS6Trwfb0g8/DBXthhoWz33owff0h5VuiBTkUqt4TeJT00m3ZIxRMaey8pAaJNqU
GTwhFpGdBi/s2QpfPWQK567v3stBFNdyOeJzE1TxSYmMJYoU7rQ6wq8y5qdG8ZDv08YO8uQpo/F2
msLqWfAboPFeHG1roWpvlrH1vKx4aKkILct0KNZtm5+TQuxPFS3k/eCPd1OsCelGtlcXI+pwTX+q
x0g7NbKqnpgvXxI1FJe6LDFMgUZc0Q8pe1gDR7lsNY6GhLY2vXBocRUtJl/VnLCfihO8t2gJ6vjw
oy1hzt7UCUf+TiSaQBvL6Vpo0tVswV62ZXVVlMbcDwiirimHwcKaUByjl3Tpte5g8+I5aWCMm62G
m2Iy3Xaydo1Y0ioAu8yUZ140qY1dQSfDKmh81YE7FPrYFP1CRYFuFOZe1mpi6dHiEc+YcPTou09j
BAeJmxpSrFlmi75NvHOSSicqDnCIuqRyChMlcZ35FfQ/jPOilBI/ahqI7ySSJUI5zs5i2K6RnCLf
CzmXexPFbk0iRmcK+miHphvGz0w50QLTc6RSkl0VLlCVPLG5Yv+XUNETAozP9bsmFVS+JpCL/tS9
igbQ4ylAhIIzkr1fi8ERphuyn4hzQzUF32Uin9FtgiNTlFOfUhxVcZiaCHPskmPXuUpay9ENTXGG
kYJLOEqEiHUZWkADtcUYig/4zMkID4Zw0YOaMwNPZ68+mU8oxWzF4NyHwlTfp+1Ig6fwhMd/PbNI
svXXqcWQDVWXTFVSdUv90xY5kAQKQ50huHRTCaild3SCkgWKy2pke5zUz45D9DUrIm85SjWcdEPN
tn0g3bvMAIQ7ULgTIrgSuWUN5xqG9qa1WNbSwHrQLDOEmx/Fq87opbWi6M9NJgJRH9MDJOn61IwC
0r2yq+EVJc3R8ki+1AhMYiofgjg4z+2+CxtSvBWSbDhhhurXozlvijIw6474rbTp+D2fcspgZAmr
kBIf9BzxQ6cRwNNjlT5oakrbPJckOsP5G21zKtVmfmiDoEDdz3gMNck4yklTLhQ9rEHTVJE9Sli3
07F5TnvZOPcxRH7cZrNPb5UG21Ro6w9jrDchJHeElmdZfqd80a2FnG55HpHR0o9Hgx0uK0nfr4GH
oD/RCQViQnb6jr/iy2Tiiak3rRXdPzfZnHrEEYzW3LiBe0HAy+yD14ydolPWSzxgQykVGzvRe+sJ
G+0hHgkGFtRLNqG5YuOtbAPNwg7YGOUa+zxpfj75ICo2bHsqM+UUZ2zNESbt0WEuJKFgs4HRq0pQ
xoDYM3Y6tM4VMvZZ1DYrIRBXo3fRHiKcN1S+QFd2HlrMKM6BPZtxeQzRg0xgKwAUYsZDJRn5Ufph
xQgDLJimUuURemXgVfwZsf/7Y/hP/yv/9VBX//2/+PwjL2hc+kHzp0///pCn/Pdf8+/842f++Bt/
P4QfVV7n382//Cn3Kz++pV/1n3/oD4/MX//12S3fmrc/fOL8AHou7Vc1Xr9qpOA/z4LXMf/k//Sb
//H1P8H8sJE0Wfb/e8zPJvsM3/7I9/n1d37l+wDxQd+vaIaMmU9UdZNb/f/xfcy/iZZoqNRSTE37
5Vu/8n1U6W+GZhnstgzkQzrwn9/4PsbfKOOJFgJKC8iPZpj/X3wfS53Pkb/f5oARwnhl6ZCCaO3I
fzmuI18Jp2AQNhSQJpXtuU5vSYjC9OSNAS4ZS1wkcAKPdQTqUY+GylbHeSGTSD1RIyTMg+piFO4x
goQoSRvwmy0l7LSdXSvVG9s4gfOq/K4blMHVTLpUuqxu8Z69lUYQALIJcKHB7tjlKOWWSYqpOUoJ
LOv1QNyD4XKmGQJTQl3bNMNL02oxiUKTW7RKt0OYsg1NGRNlWgKeMHANKmm+t5IM2tXY7bvRipEm
E9aXmPhtLF1eCjL5hGUZvY8yk4+goi+uBw8jPMawomkRGNCssdTaNkIYiF5Kkl47zsVcxVx4cosA
J2BS1ox7LgzBakxprAMB2mEYtfmR0s19zG8+aYVtJ+UHqXaqiqkiUrNPTdde8Tst4OoXTjwV3+x6
KLNpap3s2hwoNHgvCx4RIjtkey6ivmihC2WFCFrlLR7QZFCWXvfECSdwtB1PQ/GXc84Su7egtb5i
8lZL2dinCcmOmXQS/UR2S3Qvk9qXT1qZIcOI19xPwcGThuaoRu2+art2EdJXSiuOLHKuvnOYb04B
wATw59B0cl+8Cbc0kIAu1ipNErr11ayONWlzQzq2WEAG8VKCuWhOFh7T534wc/zSVJkVQ/6g52Js
ew5mhE1AR7PC6Qg6BvO5cR1DyrZjquqnEucxVQujkyJMxwnoMiSk5zppjE3aCFdMupz/8vhTLwnJ
wflCVJOGGSFCXo0TML3mHZnegSRNhCShLYtKstslQ7nUJkmRHKqg4RXJh5dbyTYyClfPYLBJfS8v
a0Oo16EpPGIMdKwMnEgQEEfccihZhaOPOJnImyEj+6Z+ws+ib2SiqMEKg7jK+3rjGZCjZb3YS9Sx
rNoD3a+ULVJVjdy02Top9v4RqZnltN7YzgCgWx/nxTMUvJEYeZO60rJIUHOgoKf76qsTuWlJs5wC
9pPwNpemOuLtaft1I4RPcZHfOC5mwPb9HtUZEKbEILBc1PS1bo0YpOOsXHHmEll98ZwJ7ZZuNMnF
wXTUtbvRq8PDbPWyPFSwkw/CJmI9wvMhLkH3uDUsPyfNy5MByX0BVYY8uRQZqWwYeymPV1qdzItn
0i97MQ32oVi/hZP+TLca+SBWI8Nq73IE3XckvskM8XTHTXEVTF/bJ+UFM5J5jKMAf0+UxLbWoeLq
jK/YD6NNn3ZLb+pkl1IYh+3GfxfI7I3pQWHXSj+EOD4GioDBe6jWMtfbIeWBmUYYiSKvNLawi5AC
UxyjCqf2TNomfR22fipY/R7TsNbq5zETA0wYORv5vNFXPRu/WQA5lc1LRLkqak18bsR/teb0kSWm
ugxb/eCjA6WhXhC46DeXVmu/YgwsC0FuCH4Cv2NoAqUEo0UdQUpCohvqtTwovF1qg/Oyy2bhieLT
EN3Lcn2k6Iicajyy9aKRHyOVgcAQGx4Ounwi9A8hLwpA36R9Nq27JjoIqH3YHRWBk3TtVhJFFRdH
Ti5diu6i7fdsLkcafsOa7Fr20r4O0j4rL2QOjDBXMFa2bNBaTUFdwNQeWuzhGjRknaRcxcJ41bzW
wy2Z7nqqLlCpVnBPngUVSDQUQk6w/UjUbKxeBAtRQKOM/ktMz98aCkKem4w5QidaXrRegn7QHNpp
Bd36znQhUb75pXzswqB3ujh/MmnBEE2lCcsgztZVH35Jed5fLAuFrjqZD2kneCsVvsstDyF/k1zh
Krl/9qb2OoRkw/vI4RypQkaC1M2WoDCSRBuBYJwwyJjfaFWJDZNbhDkz4Tn8MhvsiZCn0DlppRMJ
g4Y8rH3B20KRS3+xiuiQixircNFykPpUTUSkYYfO1+hN7GAseSGdERqLJ0msVyDxSMspBlCeAtsu
0xyobrSuP4kEBZB6UIjHnnrOqZWMxyyQZl0ifq+pCDA8la+ZqIY7hGF7LFzCil3c21BGhTtJwZcy
5eATjG+AqPomsTYZih1yjhRcMOiHIqm90BfLCeI6KQC0rqrHHCrHHsyPln1eG43rasosu6zD3A17
7cS2XeOUN6J1SBJ8NJVZoxzAH622i2Ewbn4/bmRBFE8U7WxlABEWJ7AhhFagJipO5R6exJun0lXH
xPzE4b0/WsXMb0LOiF2yuFL4XMexSci9ymxAoAW4BF87VGV26eWAdNmaw15rwa3IKiFxarH4whos
7qtYZvYPZSyMevuGI63ajlRkzVSOMJ7rke2ZcutqLXjhJENB23g1NhcF46Fn5TtF7N+R0h7FqBSe
FL1yWtV676gvOE1paq4RyYRuQK3ABgYMTtO3ks96G1rTZ9y179HYqlRHIiSOTTbumJTYMCus42mA
8Ee7jRHObsET8dQTXIEoB6/M2JQPYswWBzRn52gKFBr0RvZAM3opZ9NDWRBP0zbJuUhZC4WxnhNT
EFz70kNQWMRSjUxnTTFEh6pBgK8L+maoUkKnIhqTRVyreLsb5IfStzxUhWsW+sFoxLXfGlTeyVMJ
JlzMMdKTY7m2Jjq2MZCSRVbo7L4U0UCpw0KKkDNYINwlViYjq2N8qSvcJo0eo2jw44NGZErK/mk3
GjQ4wZbTwu9giXTJuDE6+c0rCaRA2mEc/E6En1cjn9QM4u5EtfmUfG3Yl2kfLrUEc6bGK4kecsTz
EDiqzwEb3iqX8kddLe8NjfF1XLOM+NTRHBSMY94kt7CplCWzoSmRBFII6XMQlipmkWIGoZHx3eF0
RtjMnF0gHpCF6T2s6cZKUXaschTNlga8R6KrLTeSvKJxy/5t1VnVU3EWPcHNzZSksiZgkS8kFdO7
OUcUU3H1PVBr+fRBAUImZF4m3jdvSe2LMcNggl0nBafoAoJVgdTUTifpVWibmk1cxcQW+zRJE2z7
I2o8Kxzx9njlwgNug7QPQMDMFGnxTEJyIiCR/HSWiHbTaWGPHUpmphVp8gvsQfIpejKVUjxF6SEQ
rFsYN9C1wqZb6tLoqCX65qnepRHO+GYMSZSeSNKiAgS49glapjRoRDRYeb8yqdZ0kuQvMiGSVxVJ
NgQbswtE9L9pKqzwjXcI8rQ4xqoI8xjV38guH301NoxI1cNxN5O43EEQyVnKbrJBoNWQzXYcpSKF
yRjRDlLyRbdTFBnEnjT4TAUpJ7eiQiTZeg+hGjyE3oBEuqs6fISwkrB9QF9r8oBkbQ9loz7/o+UY
9FaCOIsb/vFF9tjSJqbA1Vtpgp8GH0IZM5nyu5Hjk/tE9FRIgoamDqTU9QMe9PnbWdiIeObEU9mq
xZZVpNz+fPTPPv1nXxs62SDCgSi8n9+lX4UTJtWLxX/7KD8/51Ggwi87tMnsggXIMv/1n3+0OKVS
+dvnDXt4VJAJ5IrfvvO7D39+8ucxoVXQnjAr0lH+8WiCQHq07+cy1Gk2U7887v/0VUp+wMmr6ElE
NtM7tQjJ+e2v/fIKfh4K9R3DW4Fp9tu38yoDMGTEJlFwFC8sBE9lkytr7WcoVAoi0Z9v5PMI+Pmo
TkD1E6sGgGD+jZ9vVBXTDd0IDVk29jepaWY+/sSQwt9Dc6qadew//2D82OVs5l0p4arOU93v/vn5
mqUg5fSz2T2QgYhs2mQtz+LUHy8n5ZgGNSV6xdqQE3JWsjJYJWnyKM8XNEgZoc2smbHSId2Kmpb+
8tGfvqaq5hpQbeuOBvuWnVxiJFAt6u1jwg5QK0ZSRbG56vO9I2sx2XFixek3yLAUB+kM3YYdJuc+
Kvb57/z2zzj/xbyXfv+1XEdIRMocQvQ02wqzRJZ6poAMMgZaMqtm//H1rhus1ZjL+x+HcGsUnLiB
WEPU5JesQL8GUpavLJqfsG39kgbLz3cUxHhg6BH0z0+4mN/rn4/+9CkQu3Y1qTtG9P6nBj0/g6Sm
sfIT1fZbPpvJLftLhltQoDgyMacs9dk5Xc3Kqx8L3M+nv3yNcUc0sO3Gm/O4mrboA+xzhMs7bbaC
unoWLdtNCDiog2vl9Cu0ZbZxeB62me1vxlW5RJ3jdqNTG+u+XaAUP0/b537lksFgY/QaHWRhI7pa
asXTxru5XbxN93hGXdxQjnZJ7Ha1120in5cdOBXbRQWxJC/PeZ3/2J7JGbnkOa6Wz5G52JOhvHnO
jOWzKaz00/jBF9olfzCxvZtGmSP/lFJHiG/c2G66f/ZuTUL5AN8GgDpzQa9qwy74wnOTXLYAF5fH
Zmx/A8W3y6W0nRb9kpyuHoUa9hKK9rd0igH4YN+BmU8T8gWqp0orCBtQ6tbTOdc+eHvGWHSmCWPN
S8I++j6MJzDGzhSS7StvcVg2nkPsGmZqQEodicjjqZzOOjEBvjNMG/rfbHKO/G3vkDS+k7BT78/9
iksieZhZIfDvk3jd0Sf4zkxC3XA8IliC74Zv4ZnnEe9b0+VpqMSIIrpEGr7SWRTIqeNlYQ6oFXTM
YDwdPuBTC6/gtKH9OgRUCOwmddRTQEZmvyNtJM1nSxNbAt06mByYPwjskMlF6jkOrylTew5f1QqA
ekS+L6v41jcU55WFip4gWRnZcYb88ceGI2AErkL+Mqkr5o+4XfDX0auhbwg3uk8+OmLPpXiaWNcO
aPescMOwsH28YCMiaeanBpeHY97MU7kxzRONDFYshLZn9Rkkkst8J1+gnWgEciTLqXHjJ3xo4ZNy
gpsDEW1REGJwzQ6ytOgOwVbglW5V0+4fOGFKUCzNd/FDbNca77XpBu/iGTIKb1j3VQaL7M67k45P
HlYPQnvlYxK8tc60Ch66JQaI8X1dP4grZ2Bm3ecbRIfNzMD/KnKylzfpQrmSZP6epYeoJ9QofiIQ
ryK1KC4P4rW1ISEt0fV+ex9sFrVZJLs4FodA3jXH7DEp9sLmW+XGKdE5bobkgiDKWOXpRmPGKLyF
sRgY0V1AvhssxBRrO1scLdkq38M3kITMBnbyxhBoNaz7xkYl5Cty0LUe088CCPCTFIFTdFNlUYwO
1yl60ouLNWdWFg9S6vrlpc5e+fWmsn2Uiv1SPcGN8aslV31ulqXg/+5CggX5xHjkkrWL52krfrh8
s32hVnJHxA4ZlMN7AsbJYSAl0zr7tsjvJuX0KhXAUU787WhkQC6Tby5/kaE4nYccJUS1ODC4sA0H
UGkYaFxZ85ZNh+CJF8dDckMEXFijvjajg9uUMRUrpGSvGPjTRPZMhzfc5kGzCij1DqcWk8Eofwsd
Z/n2jZFcVzBm6L/uA//AoEyMpUL4BL4bCU1hxZPZoThIft6lLN7G5mNZPFjFR6t8knWGAtcpq01e
baB+GRS2qhUPGUZ7oXqvPVYfIALmTalWqbzv2Nx3SU3Khiv1s1nxTfHO4A7xvm7S8kLHAUjPvcxe
RVCZSX6Wi4N5m6RtCcpgZhf1CWri/lnKCJ2NNh1n8UByeYgg/3zGOpk/kWbkV2zEltx71AI1bDho
V1aIjY0N7NVuoX7gGhpXMU636WzdzRNXWK7WvK/d4i1cmKfGPkIU0NzxgztYl5A4zxMC00JfrekG
AYWzTr3qvCkXEpJt7OVM5fF+Spk9+YjLYbjdtnPmuZs59pWhxN9wpW37wbwKhIjrzC9NW7y0fOLw
VPbZE3WmkViPBam5vFLfesOcId+Er4pC3Z1bpSYI80Ncob+y62qt0hYHnr5Sb/qJAPqfqQmpiULB
IHUUqCrAuOxhO74g6D/yHlB3o4rhTupLiwYEY8dpXPWyjVaXYtKeC5fZHe+W0T7yFFR+WDMWnUNs
2Is5rMZVgp3zg9mHqXTgXgM0j+Vh462lreTOK4fqLzsnXADOS53sicmSJId5oFLli7Cb8BoM1wz3
+smMWUkZ9cKj2rjZt3BHYIE+vttysSjjyCfYkzjOcWOiL8a+FN1f1Ztw+CIuSvzgrWuXPAtkLNxJ
3I7zw0fPVFKYdrVwQ84odzDfZar++fMKtCBjke+NYvFm3OEz28KjcQFz/GLa1t24sPxxHQ2XNyh4
6z/4wCVSrJpXEThO5DIRAcI6zMIucqHnlRCFLeCvLdiugCvF2FCyc4Hl2yQpbcliBiubK8rQ4rlm
NnSgPQd7hkNlAxXZEhfsspWMN/NLXogfb4w8lgtjgY5mW+5Zv8wTV8m6cNdPrMT1aloAQ7+kPB7r
gfts3DmG7QseOEDMBHub6GZXPAkH4VHacpH47zl6GhYfs9LnhmaEuYS14MA7zoe8fl4Wg58lFCQE
96m2A74L5M6W4Eo7ePG0/Cl5km9cxhwAquPdjEPjMKIV5ijXipiyeK+MA6ufduEuS/c8bPQWZDuZ
67eQfUeA9sN5z2UpM2E28KR7izHDYOFMym8yVVJnpTNp1y+v/DJ7lJQhbaU7pkp/k03rcM+FZ/JJ
npgGpS13Hv2SPa+MOeCFxV07vM6QrTuvhlQj1lDeWc1unJqQAPYA99eq3ocsqHf+oeI5Ak1a+qgi
lukGRxPZmgIDunC4LhnewVXwlmm7mnVy0zjqklmSwUrPhyeAnwgVVLVULsz//NYwD1IIcAyz5Jun
xeLPn+AojrWpwk5yrj+4rbEhcVUymM0tpmS2DQijltaBEHjkd8tG2PObo06c+20epYABJFdmoO8B
sXklMajHgc0C8vNz8k0t3mS351/RLUzEtQw36gcBhdf2cU77Y04t7xUmK03rz7wF+T48RyNIdBdB
TrqBiu072c5rN3NNn1HfWKjzuZI2fqTUwPTaHoQrCZbhGik9VvVtYdV7ih8IbXFdA6ctqnaldvou
CYBdKBzhEQ2saGqVcFzqc0Xetv5Q0D5IZNMBC6wd3swbh3S70GymhmGe5GTJthY9lBHj8TyWL2BE
8IaFd1K6JpFqwMIXSJwXcoCri7hpNoY37ec3X4LixRYNlfXtOUmpLIKhXxb4G7FK7UiQlYCUn5ii
DMoS/QewKMhu4VwEKJBiRa8spz0P04fRQkXrV7GqDaUDhBgIZP6kHXRrW3ARaYjgovVWWXa0Bkft
5mFA076o5trw4hEBJ3ieY0BuL8A7cyH2rpwfAoYrO2K4gEtRcQDGFuxcuT5XH7kB2We7IP0yOes/
sbQaj/huGaSh7yjcp/6S1g97mnmA7UvmEfb6H4zZOdMMJYdtpGuAkP2ZcMf6FS0cJMNGsyXRBQdf
vozYhzfeigvdtmvAFoO6Yg1E4xiYx4ZPL4N5lNDG47oAxq04rusyyTXVVXisqhUjLX9hvmIEACbW
qGkPq9Y6pGyH/GVYHNRwaTmxm0NiZBZgWiHtkAKYvKEpyAmD3cqwED9NMMQiQP6HvtvxhDlxMLbc
gABlzjssr+zdbBCe+NMiEtMXbNJZMep2LR1he7M3SNinsBEGKEfI0GGA6kWK8r7+GOpvZAy6cKG7
R9LedG20rfwg3cslN6XhohNDFQApmuAfk60xE7K6nbOlParsiTickaefSO1eG+9WJXHgD16BmznR
m49OjaNMaN2SaAspKHb5RZ8j6ipMr1OFFX1hbtJ7kSPEhzm1jConwGTYLODyJsTZnsILRo/F4GgM
rjUb28phADaY79NwjztXUA71a8PtnrospOxam6u+pmWR6ItWWGCKPCL1/OCWy/ExsViRaSvy2Bop
BdyPtBnYyFnLLNtQ+Rps65l6E6BGRHcK1aGP5ptlythhnIObLQB8t7m4gUrowyGPlnDzEmmRHvoD
xUeanfVFDBdTeqe5i4sIOz7hyCuRAiJbl1RAr4WLFy2iQ2ArIvQZDEO5VgdbBdPPFhZDRaMWd9BZ
fC2FeQgN3MoYnNpPEyfXmWgKBLepQDn20wxweCyy9qmn061tI+ElZtgAclMOQrnjKyMn76ccKdRx
zFbYGlVmfiBWw8uggfBvFpj/Wqe2vog7tMfXFlcIlnYSO/gO3aNo0WYrkHBqe2mCE5lRNNR5KYSc
A4v12T3rS4NABHFFFtrD1Vqgpjn+bExkTm22f7eO3DjG1dLc9Mt/HM8seBaBZyHQk11EZVfGJOuv
OwoBrLqpENptto8UtiGusBg/fYr011Zdgs9lGbSzZ6FdWUA7H7w1h+4Bq2SgAFnQk60YGSX9/55m
z0W71hSG1WUEtRIyCq1Puy7vBvNPee9wezY+JyeQjxAbahtcnHb1cMHbyiehc+mTd1cFpgww0qYd
3UjUwwJ/tVpARO8E7wCaKUq3pxl5I2pS6ZZMY9Ld21vXpsSs05gxw7JbRxEKpjuXWe02COjkvYcl
+TZsmX8YCobNI3GtE2VdGnutOVY02qvd2F1C7ez3D1PyonYw1kY3CF4VngAVXTiFdqpi89YRHewl
hMWn5GMCmHvJXvt7mXCUX7ICM0vucGctw/2Ia9eGm79nVYYn2TV29c7/g1Nykh+bM42YGr90isYT
v8fJ6o7IHuCDAS4dmC9I+jik8jJsnJJKG8KDN2YMkLcR2LYeBj02e6JHnXqh7YuN7o7bObCPaFvv
Pq2GvbYPmN2cZu9LzITk+bA9eDPdg7+eHmInxtJvBQAheEe6DWxPX7/PzO2ydEJjS/oGe2XOezCk
32rBPIsG91SxURf53VpJK+ZMFnOnfPLNpXnQHymyODKlYfGACIzxLjNqn5tu5UmEBWEbWCX0US3A
f3bB+WodrDCDDR7aa9TpoGIp7sc7nw29dRJ2uzHd0MbQL/4OEeSj3K7LaBm7xJ5rFOZOzKbqa3xA
NSraCpRKR1mTQXG1CGYL9gHTGWHetrDTTtKSijezQsyPDfscVgsQFBvkHRlp1Uu2yWj+LL3X0hVL
KgDuHJG3LVx1327w0Zfnm3fUliShnARKCrZxyp18h8t0uBErinKbXai8T78HjnenclgOD6EDMAuG
5/Siv/r39pEEPuyh0bJ8xJnA7HPgYkXTXkSP0BBRabOsPktXDSbmYYyPubzLTaeqb1zoekE+xGRj
cpzJ1KjD7F5YV+R9+my23PwA9GGeE/OFxZx/LBpb3hhO/RI9M4uKr3TIfFfiXVY2qFAjDMjw5gwC
nZy2vBfhA5xs7mLpWqpntPcSCBh1Y0rf7LrghLBHIPOIAOKMXXeainymiPYrRyeWP3YIQjcfYtIc
0UcFqpSW8Pz/XAMEyqZoGe1JeNlOiH4XcJcXVcycuQsGO6GuwnPxN6mucJyHhbrAAL/vXwwkCOxp
zed0D3xZMxctsN3qGY1C7jsq1H+sOk4h7GhmcaqipUOrzUQYZI+13V5UczkeZGilNGawOOm2mDlD
s8na9RyxA5QR8aEaPbLd5IQ+vsTykpQ9tvqFY1jnSbpQ6heJCuDMjpLEwdjOOY31n2qGcBhXb4wC
mZgnVgGXts0Y3eGtJAtAVsdg3X/S+uPUlNmxQd/E9h8TIEQ3w2meoZcjsbDDp9ZY+cC8D/Dx/y97
57EcObJt2X/pOcocGhj0JLSi1jmBJZkktHIoB77+LSCrilW3rdtez18OYBFBJhlEAC7O2Xvtt3n0
Dp9aWkMrc6de06/4pXuHbARok93Vh031ZOMfsLIF+HSJFmou6fij+cqqCnouLT3Wqlcaf0695r74
ckDO4Y+gRLcqLjgFaYvTgDKaC+UAgzIKyTur7EibCX0Q5QMUQKwQGOVRdFTaJnmtYCuvG/CbK/vg
HVnkP0z1qVnn91hP9WQXVD/LOxTq6M+d9Iz+ieKQfx0hVF8R3QXeirlqIJRy7bur4FeCxyw95l53
aYiJgDizwRhK9sobwYNUisx59xI99+DzjA2xDgkpFOue7bNfv1XPlFQ/2uSOlZa2z63brt2E1rVf
nnRCNlRFm2k6MHSkJ/T1AfrI/jhcQw5567TVvt6zvb9wS5q7/qF9cd4iRlFa4rsytNfMSrY6hMlt
2qFeszEUrLpPzgC7wK/82ig/bZtzal3Me8V64sl1V0Z/lf402PeG24lLBCj9joDvNbFhNAlK2ssv
1Xv1Xn74V/ZJsrOnrnGDXAC1gFk/ZNzQHQi1ldqyVPlMyIUGHhHf+tfmmasjPgBP9/b2jaruyBeJ
Ty3sta/g0r7HT9UL/DdWZTfBY2EewvYmhOlCgJAiLTf4rBuLu2UeDJiSsnhXGE9e3K4+25UJQ+EQ
nikNuFtUuoBfGdxWrAAYgA/xvn9vV9MKeuCWnxrRdDurQ3tQaBHW83nEJLcP71jeXvnXqKYfq115
nbqvE2W0nbA2BEmuEG883PvX4Q/6VRFQAvEmHqixPf+kAeTMo+1z9MISipjQnF/rlox03m3m7/Cs
A5Rk2O9f3GugrNTFb0xG8nRF+AXrvJ3BPn6PFvlF/TIo/P4w78unALPayn1B0P7IlfhZJ7c9fo46
ebbCk3v/aKEXXn1gP3/SV+51gLoBYNp1etKuO2ZkLgXU6+QebOp9TwLNOvxBjlW0AjWAbWFriNfp
TDrnicUZ1Y3UuGvBM6c4c/1Ht9QuxLjchnM/JQR2TWV5fjiYcy9IjqwhhevvQhxXa9H2KT0j+j5j
p7kIvHpaHwMdoOU1vyarAB0P6FRaWNE4gSNdVF2GpCSZTAP4hr+/ks+Pvp+i5UX3IB5b0H7rdu61
Lf9/OSzf2lqAAxj17Qi1Zc048O//nxpSP+JVx5hN5Lzm1L8P4fx0eQ28JUv0yLN/EpZA2ZztsNtF
//jW//ify8+wy+afPw2MVrnL0ubBtj3Ef7gJaNQegppu0XII6/l3LA9tGvbYz+YveW4KIQpiQbFv
iJf4/vb+77f5/ZoPIeXPH7G8uHxPTjDYgakGz+1fv2p5/fvp70dRHon1f3wltaCC1A1T0/cXPHPm
CSzPy4F1mV7BoV1+xD9+/XICUIRin9NGbivCFDyDezon52qLMori11zDjYtx12M2W8k6x3OPZ9B2
ox2dfbE3zJpoNXpecULtajIfdWCwK3N4aHT/0FVs/1LTOmqEdW+Ibl1JhOlty9TuRN59HGLgS9ur
xjJ++G67Hwt0lK2gjAaJO+/Ml8gkkITsUAChPoIRi/rPqFnpujPIrBN+MlFr9vZ9rutUjHtr1/f6
QUhkBWng+gfTRiYbpS/ZkCiAEIAORokGTzxWi9Yn7RU/Uj2Zvj5HFicPwzCd84DlmagBG42bRD8Y
iY+ZhLVlnd4m+WsYsk6hyjGwebM9H1CjYqk4R2EMmdz5Mma/Et9EDXRe3WXsMsPb6afwrJPb1aiL
Eu1k5fKpirWfwpnuCjsF30mCHA6QGXOPRsDxCbCRBIKjUfHoktrQwrr2ysXbs3EmijqB+0MhF10r
r7hFakbGtKywS6WoI9kB0H1lFrH9tzBErFdZFHTKoSfoM7seAvdzbJWxIWvjF0qSKxG6r2GKhNXo
pr1KP3T9FA7ZRzFIwtOLiUVA1KBf7b6iwnunjVycO2GSlyII5ozieFdph6lGmmjbbKdbA5luW7y4
pLrorX6S9XhCTHLMc/osU3BRsXHfyP6W8NBVPEjUUcVpTOkIweeLRLvL23QtB4e1GMN9IFE1WsZT
5+9779EhpnhVEgzf2dNedzzwQk96a//gNL03iP50XFG6kbwDDVxnygcjoYdb4DwDHCCkL8XZTPRP
chjfm1AENBssVnvM8RKRC2dsdNxL65KNrklyLqPJWwWtbvEyvToIE86mUnc1FqMPAP8AKm0sEONr
XknqoH5HNdXM0BkVn3oIsTLqtPPQlBtllcUhrV0IeZTB7I49lTX3qVlYJok2HqM6+VVCQTQISAnz
4anymF0x4Ferom/UsU+Ti0IPtGlstcHhVa1yEmmu40a8TRXAt9rwNEI12U/mxrMCgX5s8ulH6kwM
KYaOVqaRREUobYM28I29Pt2nEPwCystYJjvftD65ksihaJ8DsDYtftSArjTeP2M9CfWkVH/us3gr
HQK4vD4PwTnDfAgf3Kg45Tp82Nqn/GEOxr16ljkFHfJ8SHWgl1kZLcmDsfVkdh4Zsbbxs/4Qpv9V
p3l/TEtOlwLlGbnj2bD1YDcQfbbxx5HJqw/OrR33ZM2qaRvZJz3SricR7FD4BteIX89+0n7qg0/S
K5sHgiqfUJODOjNQ3451eDX1cF4K5AuqZB1NR2zK/XpLEjxdi7H8lYz5diSV7SYVpbdOp2vEzzd6
nbL+kKO/s8LgKzCH5DJ0r7bOMFcLdbIzx4EFTHc7GnUPNboP4iP/kpBXW3CbK9fz7mTQsMgAk1b0
X1YzPaB2jtExsC0MglgByUzOjtO8xB27CzjC7QoFIGUYn2ZH5tXptnrO9Nzet/Z0XWnac8S9ydm1
X2PHr3a6RkUmFkcvHOlVOvG660A3DvpLHyH/MmQb7oXGjjmObMwJo0l5aIzgzAzgNskGwjnsxAbm
J7jekNtYqQ7hbfnZy+pX0NLnsWlA5iczmsSmtsCgRm64dg3CAh1scEafUWuzjXlJSMclGOOT73U/
yonup61R9tQYew4yC6iYqfg2yuofdtU81cVwzTm/ho51qFnQqi6ha6qJl9Cj6JX6j8FQ3+bTtNeq
6ja2gAtpBRODdAk+CfL4y1IPZqkssJgO5ogyujUsM0UanFGRF+k6ISRjZaAwXRPsi6LLESvbStu1
6LMPrfQixNXtF9DBHnpefQyt9D2dw9lbM3r35JRgqDLV2Q3Y8jN+ZzXAnyqFI8eYNLrtQ9PFX21s
jLd6y9WPzZE0IdgKSKu5A/FB7XKvx3cJDAjUaf2aqmpYN6SDmrcmlRCtQsGSf9pwhNe/MPCrXR29
Ze27E03c6gLjYDkKoPH5tEWofzLyO6J6r0NVN9eoq2dVKQV1vRzZ2QSSSL2Mbk2bP2tR924bZrVx
jbnVNdfqLAkWJyOjqSw0pufhKXamhtWpD/CN0x0gnKvoe1YjAnZjq2XVSVOuuxcY12CAQGEnFxoH
CEUQD20v8aK3JvbHDVJcMKzB8CKUP65iGOnAX9N1oYwGTbX9IiS46kAUXLXA4Ui3TB/FZHyU5J+W
TYeYZ61CirWVzeoJ5zsxrcS1J+PM+0iopENyW0dUxLYlOJt1H2T9sbBKfT00a9M8ad3FNYHpmoI2
AwRptCakyBCNEFyFlBz9HNGna44fwOvrlWgoGeU5Jdqegn7qkasMHjHqO593S5+kADHDSken0F4V
911Tk5ZlCVAj5KlggzoJyBeoLpXaxDBvHanPSUEthZGu+tBT5/A/lrL/nqXM99z/p6WsHP6VFw/e
Yv4Pf/rJfPEHTnywKp5luri1//SS+c4fjmU4ugNxxXcNTNt/Z8Vb5h+2wGnqEiDvz1ayby+ZJf4A
4Ia7U+BLg5TP//rLS/cvT+C3R/Cf4BcdY9u/vWTCN00boa9hWr5ATmqafP0fuIoxb1scqrCgazN9
YbJGIIKdqZkz9nDmrkWAMhYT/cXTKFbEqGCjyqY2PRo/tcQEaluP2T6owK4mU3+pvB8R9/HR3CRN
Gj9Bl12xcP5C3BYfxtFHiUw3R9NJD6EDP/aA69PYeDRBu6jKM8+VkJe4Z5TvhqdACmoURSp3WNMe
oRyYd6OLhqZhzKvw38dhHKPi1Qa8QQH3zuA9WJXHDnC266fIIaDnXUJJvUP26kjkG+idWThvA5LY
hdLc4kHN15XuxscihRZMHBRw0kTclEZuUGPGwZuE07Xt6pvEYf8aVJZ5VxfOp+tkFOyj/jO2W+rH
0r7EfquOlsekoaCuuVlD8zdAhm2Vpna2wFlD0HobYlO7jjtGPKT3a3sIQKjp6illb1+Z1pVhdfm7
6TsgCeMDcKrxDnyfOOpde/RMOL5unk4Eo+PnJe/ipLeAfMOezqe03aMHFHWToYlnlLgZpm1BiPi6
9lW86WnjmaMdn2XlTmjKDAP32TidZWoerOw4tlD/a70hGIF8HSZLMwY4mFYxQb3jO5wN4zJ22M7d
IZ0NCMW11Xf6XkHwVZLsa9k8jQY4tS5AsZ9FFN0C+1dd0HhsMqc5BVXC0G6MdIx6KnLjkDrHMr0F
7mucOsccUA3ed7lO9QCitsPUpUPI22cxXt5oaxg9g6UiFddF78kGwPoyTVbAwdCeC01eEqX5F1Z9
O+c5bYtwP/nqKlNIJaYsesc8hzvdECerTw1M//Y1YSz5rrBjdYjLTzQ4NLdIFdqltJX2IuneCneg
FT6xuAIDu9GLwD4ahn4eakJqGzfMtokJoZtiA04vuzF3MZu/vnd/FaVNW8xiThRh8Et3YsIaZr9A
GnqkG8YjpVsduGWluXd2Qcmgn6v9YGpgrzr9DxxO6pBZ7VUaTiU7Irwf5dAec6082m4IoJgOILBF
ryyDl3K8IVo3vHOSg0lrS4/wTKRcYPuaoEi78l5tzZzOI8F9BCIFx9yo7qTszauebdMl0b+gzWVo
27tgaxdsuyUR6hsCkVb41OXZ0Qd2ZKx3KD+LM1Gp3bHyQbO3ZDp12JnWVupYrKtyh3L4h6YauQfj
+RaOMHNddNWbuWRyojNi+C7GDyO4SJau9I3rgKtupBuTE03Z6gPLHQ3/v4VLEJaUN+tHI0EpUmy6
3kLbaRVXuZ6TTO5AMi98Z+ew9cO5igHU8mjd62GAUhx1Vzs29gHmD2ESCPKc3tqTVEIsKhBJRB7p
a5uBKSZOLFQ2fY8fMQ3UXYPlzGezLgcGLn0cHcxkYmXQVrMbps864KpJih/6ZMcHyMrsqXMaFYaR
ER/R3GXG9GUFYuOlhOHFFOcBJm1iW3x6Tnh0Ss1eGwHmM3KEDwqDN+8bWEjqHqsypsddN/RdCxNR
Ely8iapqOYwKmlMT7dv4TVFlT4GGbZscxAjQiK0S0RPcDfSCY0u3NaMVmbV4xmRDcfNelvS0iNNM
N7aj0mvtPqwxQxVFfATVeGM1Q0811fnoo2haZ3qCWMohq8/u2PCPaWccG8q06zaDK+YktyQ791s/
S6st8b/7okWeNBf2SRLzaNLfOL4k8DlFUIRlU8A2S8Efa9HOryf2D/lrNZFexkRF8EQCsVXgPbDq
6dIYiEuycprQ0/yyQ4fOAskTKyMMYUgT2TM68oejuH4sxV9ZtwicsJC+5J9gRMGlzpnAEhkl/oJV
RGLNxY+Jee/i4gNE5kWgir9OO/bsrd5qG9HTXkclEke85ZL8kxWOB/xZOZid2rCrXad9Tiyyd/HM
xyuVQBEzwA7CdDEqH+JobIbPzLm7lh3AJH1knK0uaXWOl4TU0H1W5O+Woz1pIjjrAx6W0GYNFhqI
G7T+pVYdegJ/zeorOGVSd7eFTxMla8IHP+/v676wd5My5dYkLWDbdzX9hKinm4nFawT/h0OEXovb
COMGdWn/PJoQVTvSHtaNAcgWzNLMkdPHfdBY+bVwWyy9RmVvraYR69DFBkKy022Qynbrd/VFJ2h2
q8DkrKbEHW9TPceLN0ruDZpZbdnRbQxd/+RZtA5SycpWVba5MXw0+nBY9bXl18aeHJ2DNVWHMu6O
VPLyjfA9irUNKrAims28TdKeeuq3Ts+OD8djvekdOp8V5p04GJgTPFXtfC178kAGEwBRPwmBossL
m2jrsnleNaPqN51AEe0YGuKxifMmJ332mZbZtVWODL4BGZCOvCIQ+ZI7oXU2JYqdkK6J03Cb2KpM
boYM52BoXk+VP5wMrdlgjafvHRMRZsSHPnCRqmutTsowZRBm9vqkBgwFFX0zVi24c7CPKdS8zMjE
ZDtldBcLFyWCVWxSra7PLrwoCsXDSsXsljzp+nvgNHsNotDaL6ivYA5sjzaJaVmM+0D5ZPFJAEqr
yIC7A9DlIB+0mApTZJp0r+PwMXCjasMMX++doOrXQwSqFk83Uy5dVZsYbzsAVx4liX1lVb3FR7+r
K01dchsLdNbbxy4t7a0zYO/hXeY3TcwywE+J/KRkH2bagxdH4VG0HgYFzcEzBo/2guV3T3UhxB+G
97dWNZrCuRC+mBmwUAHIbZE/EFVrHMLJ1QnvzSRK4XC0N0HlNJsgaiccQVV96qT3y4BIsqFUEqZR
/dt0sDyyZiOCi3fQFSQXZE3/oJBDEWKHxbEu4VcbvkbL1nCAy0dJipzAaE9OZf5IUmqzSUEZ06xM
HClVdhCUqm3Rjb+DbyYokVu8FT/BJCOOtfsPbQqo9y9eEAEvfWtkApXA3AnICW44zLIaR+EEs6IQ
NWvs09Tp0gJnmVft28ajj1FbrYnq1WUeSG32w9q8/w61cYtF5r1lDQ7zFiHM8iYVxURuR1IAyiAG
M93ZbBL7lIZ28yRz53d2EWCdJ3JzcJnOoVme7RHjgh4tKUdq0fOzcEb7zP6SxORCHOOOwLv5kYEE
7vej5elyyImfM6uYyrM+yNNyaP5+NBqmdkSSJfsgRjw1B1H492ZAHlMdBOkRMAktPQ89G6RMwnhR
y5Y2Xjc4+M5Ot6rbJWppQHq2j9CRODOWfkmVWg7mgF9q9f3cCUnXDAPnRc0tEnhEcOSrMCsOwXzb
q1giT2Mvw9wqwdhKQpGaOdrN6iWvLQ8b8OzrVGSELc3xekJ/0Xsd7f9srqHQDe92eZjZTbqq58jI
5WNNZwOOR5AC+sjluLygW+Xt5KDnLAz1FtZOyTqTw/Lo+2D6cfXb1GSJHBzUhH1+bugYOBpPZo9R
zJ4Py1M5pp8CK/f2+6W0whhCmCvrrL8Tt+zltCznqjHsi23Ewc6A+9pOEGWkdQom+tneBAS5i43o
vBya+VHjfdUdBLZoKEfmM5REacgepSzq/qQgyHssdg6BcPvT94Gw7+EkMrfcpf70lGsV8XVRpJ2y
Yb7mYu7PmqrpBF/ntBy83pVb4TSfmYAytZ6GetpH+HYW91Awe4aWw+Ie+v2osHDvUvawSNBt35YE
xuXg6gXDJTirHQtHxj6KDozqqI+Smr/UibvrQMpwr6yJujwF2nsgvyMp3Hyxn292s0Zl3tbEX1lL
6Fg3u8JEicH225wkZ6/S4lDSR4++7PK8b8Pn2CN9b/lQls9i+aD6FNiXU7gPjZngvgsShpwa35Yb
685+uUr/4/qFJMSeCvYJbfS/LmyXOhHLZnChNc3Q5UJWS8oCtCIytFkQeMsJYR7/81QtZwnrPOk3
edJFR7YTv0/B8lcufy8Qren0/ZczbBc7T0bHfOw3VS8T8CrmrzLzKBSrAmVfq9/p7IgBsc4pc5K1
N2RaPgPrDY7nmsQC7LhtglSzfNKKLl4nXqGjDpiQ1Xntp+BT8ZC0qmwYX2WaMsB6IXKCIqPbJX3s
IiOquu+DmnWErh6fG0R9vpV1W2ei3IksRbilWhsg33tyOlCDX9VafW2Ewa102LtpERO9RQBGQtaY
RsCq1Vj3ZVs+4AdmxqTTbk0EnGErR6iPFt4vrlR/lRTFh+7qzyLU+1WmUT4bhvglF88JgGJQLtUr
+VmvhhtASze5BfQ8uZZRkUF4UHeEBNhlnewGhaoEpgVtAnz6Tm+CqmDnKVm9Y3hudp1LVqmYaDaF
WUew88jSx+0fEzLXz6Fsr1pz8A5hFj2R6+fimEi2AnjvWmAtPeqC+TUkBrUjFHavm7A3RnXr595j
YuaCLlV89t416gTbMc8PY+cN93bnsfry+lNjWVeZ/FDGnTfdVxld/SDS0Lvm6SWy1TsbEmrXmnat
dfTMDSuf+ars1sGbUYnI6RAGbkjNQeMTkw9JaN8U2e3opb8oRpPtMkYMoFn4s+lYrGhkaK5Fl148
W3lr5fYHO6nuPXmEBbGvjYC6q+eUnK72NnXJxokUhlUrz7bBkF91JSiTKemvhHoOXNp2behcjSwy
Wim5JXT6orQaItbMG7eqnryMuc7EqUjXmfjXFPtBW2JznxvaPxu7f2wc8sU5CVOE4qAbyLXyHfsB
FtbJy8V9DQqM6oK5reT0kRrsqfuE5JtkaIiIhcjtIKyVmY9FI0NaA5MTn+/TSH401pCGJGT7U0pT
bjqzPnZG5KIQ6m7zqt8SbTpZ6tz6yZ4b/quJW0wxrR9twFikhrIvdQKrwCYjvIustV7HLmGAyB0q
0dznlYbUiGYndVFKf++Tkc5hSOZapc4VgcIdMpziQuH8YBaw7vPxnNLQSvsUmpelPopOv8ao+jRJ
94GQjzff6Qjn4z6aysk+ChP9alWjmSB/pxB0ItNhWLEm3Uuney3L/J53udJ7is4hMYn7AmUKWNFs
p4gm3Yz07KiUzGIsdu5uTNYJH0OI7j0jIhAItTjo/US9pndcVONIyGeYqG2hETdz/zZWzes0kpVg
B8iqm+ZVhsS4DA2if8NBCeR5HQLWkNwylSIwj+t4X0zamywAFAV6yVSAdWj4dMvG3QUeTYmo7n8K
tHoSnPfWBj7NGpzhwOlIpHWz9rYDeg4iGwTILEQIWStrGYk9hf5InGi/9jDFA0jINwlhHmtT0j3j
rNWsk+ku5v1w7ppm3NAsOYw2dP/GahV9UVHDowPPlBRfWW3H696pXj3LwHXYE1yv658tGkboKv11
xRJrReOswSXjE39ZYacJe5RTVoQuI74f02g8d3lPl6rfmyle9AqW3kGkDu0eF8raUGsXYYSXSBTA
FwaR3GKxRmQPC7Ox0dZGkmQR+nVU41FdZopIotH5YmWB0r3r6zX3qGuEOqEdz/TCyF1ypotu4TTy
c1bWTvdldj5Gr5qChDR/KlvOMe7ijfThEsuode5cuv0gMMiWBXvQmb+sTLqklE9q64XDBvbNWlkY
bEwPY1yOuBJwCp1fA/lgDRmOn10J2iJuUDzF8XjbFFRj85S+tWgtnXyb7JlZA1FdQCFwLC6wgNiq
ucOl7MQ9eoJ3R5h4JBG/wCXSnOs2s2+Ej4YKBjpy/hxTWUtUR0q+dh5RFmhzk1af9wXrB624o9tr
QF7dJnHjbA1Ri1Zm9dpQsb4wrG1ixadph/KLsse4k6ramFZaHQQ5iDVj0Knw668oG+hXBUyfufyM
qKJgfPzykrHcaMXFE1m7Da3sDm5NuiE9es6YE5dWdjcWUcVMMZeGgWxHwDRrjvYV4PAnU3q/NhWd
QVzWJz0XxyT5ldrOSGQ5bB1nYG5MWJN1lglOkHiWtt0lDUmPGVMaNxLBfloKbNlN0OKXs12218JT
HmxKz7/Ve5Cj9APpvDmUWUwxGAyDXsx6VHt3O2ljjPRQFM1IFxnfy9TOr51iQH6eO3QaCZxbz5mS
mXubsbFet14FqMUazE0PEbm7KgO11i3rhwS/yDqzG/Zlbh/E9Ck9bvlc93d+Cf/GRA6w9nhrZYvg
zqB+TlepO9Vl9EbEKnAfhNk1Pvd+oFlHNuVdYAcOzTpC3gh/xqocAyy1zBurI+ujrxGZpYh8S6HD
4jCcexLKySDyyCCpbTCT9XDRHO898u0rjV3YxrGQSBbWY5FO6EkTQpdB93LvdP1tgLKjk9UBVGyy
NsjcHcPeujK5qmMCu6dkGC+WOdhMX0a3i8j0yuRGAUmLGSVIqkREqWc0zKcyfInB87cN5pMOiVzV
rSzQqiGXfqbDxnd3tjt8pGb6WHZXDbwXEKJgt7Iu8td9Z7Bn8mHj5BMVOIccAAyvNL7i27HfK30S
J8pkuAAF3jP4AthxpXMXx8YtiS/dJrNeUurbq2bGBywHt3fWdVpg9IE5C+bukTYjPXY4xgj8E4pD
VUe+ObVgQv6wVI1xyuQffuVkD5+DwRKENRlguDtnHgzVQTOzK6Y5kNGdf02f0VllqnhI+ve4PQdG
bW9blkRINAN7HZjmkyRIza1QmRBn+dOH/I20N5bwsvu3SVfvrJu2epj9EBgmBoRndwHZGWbPukXG
d2bG+2nc4ZeKyBkK1YWITwtd4SycsH7a9oh8EPwMG+XjJNhexW32CdbtvqyRCbYEn9pm8l4Z1vtE
xWNTtRqxIRZbzY6rzvO0KyPuE6ScwFQUqdZrPhOG4RSpmxuy39c6h48zslANlusBScGKkum9CT1k
japqa+fmttV9oq0AohhZUu+maS4lDfmz1I1y27kNEYGonR0zJ/4BLPOoIBBGjnXj6hFAMy8hkp2w
1g2gJEwxGTzAOQqT3UC7cntQHkqm9SVyfNIv82pDQaXZxTapOH2xEeKjrtoAMQbK4Coydp2DjasS
/s+hIjQ4wZSSr6k6TTRoIR94c8G808eLW18PE0ULX5aPeeZK9lfk5EW62eDxygSpvWHVnpbnog5b
Sk1svZ6zBoqKXOoIeZx0p+X59yGuIoYLm5FeK1zIv3hEIn0gDpLC/2acf4Im+AUQZdmzeVxvOL9O
cv5FhSru6ImoHQsefsP80vehR96FSY803nL+pYmys+bQW6BcBNyfOUOLUgZwBh/kn0vcsRq7/kRu
ID3qwpvsdRL3zCvljIb5nZVD1wH9JAfewAXRUbFfXhfOW2JY4zHOnT8DebyOheA02vpmmIMYafl3
NNzojCxPXacFtVZWCIHn0gYBr/UpEnVeHRAzktUKN452Fy6aYsL6ORdEECayCV9oI38fslbEyGEm
rEnzxt6ad/IEi93rbcZKLc4e7cGQO1sFw2k51FWhThNCzyR2tMMSQLfk0UVzeN13Mt3yqBTDbTvg
p5Iu7oxi3oGHc7Y4MhYfD+n8/PvFQoKKsDN0eMnAR0vUt0yd6qDZbI4mVUXM7gHNImknBH3Ltj2R
aYEHtvBQLtQJ5ocsQfTW0d3SEv6fo7nNqaonDJjzI2s+LI/m70AJ1R5MHy9E01oEO0S3nunOfq8O
TY7ZJd5JkAaxThxJVpvQjFPuGMapmh/1SR0eXTqfS+5GQM5LTlIP7DJXpuQEeTr8LEbO5ZGOGG0l
OocCZ9F96qaptoVds5rQIozBQQ/9p35fniwvW0DjjimfGDJXvI7zQf796D+esuBttmmF62t5f1qp
TC7Zjd7wB4uuNH8flpfHtg2OqrwjYRYDBNuEFNN5cq1bEU8BLBq/33HKIgFwjamjxOA9WuOkn5z5
sDxdDk7d4teQ92nFTAznsCM65vfv/8ebmE+S49kuxrT5fSxfAfMIdIIlczSk9jbwHq1a4uYZK3LW
q5A916qsxUseslmZXMSncQSMIQEkZ5MiQo/DDA64IkxZWdfos1DnlZS0tZ5qdhO0F92Alqa85Geq
snfWQOQlgywejdzZ6GWMkr14KluukhReH8TlGmif6Oj0kKIypZwuVYBADEb2EhrNwz5u8jnDtd6Z
o3Vu2dG0qrD3ac+Pk7Dnv8RGsd/cT4EFkZ+8IYq+kleOMtafSr3/1DL+Aqf3iPRKkH6PaOfplHLl
9u4pnAFkbg8xVMOFUzsI5f9HNPLfEo04ukHuyf+dQ3z+WTQ/G1Qiy0+bg1H03//lL9mI9QfCW2jC
wrMtgkl1iOR/Skd0YfyBXtBAA0JshmXZiDb+whCLP8T8z3UM3/T5Cu+hoakT/e//ZTp/+L7wdI/i
yZwNYOn/X9IRIf5P6YgPvY7EG8c2PcNx/iPphPaMRxq8cs56QEx3konLQEbaxW0HBmQGpFDEzr4Y
K8w4XQ20f66KW40qM/R4jPudOwNppzkp3YkRn86vpfP3LI/6eQr5fooqY9230j4sXyyCH3FgVcdh
rkgv8ajLoyUeVXadeUTY/f3y99eW1zK20STjzHXs5Stt2TAAmelZLtiqiMXcjhjurY09EG/lW5+T
x5v55G3X2nFiQ3VKBa0C05HEGjURP2uJgiuMfs4lLiMI5nV1kL7IMMqKxyJU6qBb2maItOicGbHa
Oo7z1bddvXf1PrIuMm9Ad0hMHMS2n5ZDEzCQ0Tl7YZuDhtdU3KWC832ssDov5ygodgA4tT0c2z+n
UH4fDYd/P1U0VybkwuB51Y2bQTa1I1iE2dRdLcsUHbYJ6uJmv8yiyyGz2ZUWNOxJSGwvGaFuK3oh
mIcNvAnLQZuYi1fLQzo01SHjby7zkCZRj/D1+20s72Wa39DyaDnwPtpdIwb4EEzu9czD+j4sr7Ul
TQXaeocCKPCBujKifbo6CVVMp0QM6a0dO4u2lkbb2PQ8lrzLLLocBD1i9O/9QdHNguRByNjUZtpu
6qMHNWcLlsqOT5PYxbpUbCwpQ1NlGIeI2nsQSxxXFbCYCfGPmvAOWBhG9iTsXJYVQJybO3om5UHd
hFrvn2iAE6uiJ/226PDrmSWKCtGQ5JwKcFTAhvQ8dlfF5KNDqRDSljU26GJuHw06ooSq1t/90rsk
c5tjSeddDkaXi4Pw+vXyLC5L4h86oiKpI1O/nNsnyyGI/3pUjnaPAfKe/gOidfpyDncVeHDqszUi
86M5s0q7HYkJ8aFwuTL9pNv6QdlQoSMFeVmGDpWP06C0QPnOC9LIw0XeGv6XX0MjAU9JCWCaJ97f
313lIeLO5Tut5lM1bwH0hUaY5NpYAWe3u7ModO101xVbvTc+tMYkXDKT6B10d6YJszCrkZycCNEj
ZhOQIUv1pNrkBMljeeF0OKPHvVTPO7XlNNipXu1EVf0Xe+exHTmSbdkvwlvQYupaUOvgBItkMCAM
gBm0AV//Njyrk1XV1b1ez3uQSNLpZJDugOHavefs8/Bvf3u1zDCJzUVEETcGfnD2It0yfGKgVmGW
4XC5Nhe+4j8uUwaDVECVd+iDNcmF0dHNjN/NAKrOKJkrk/tqd5TiYxs1qzqNIrgAml0VitftHCNg
KQx0numAjIeQO4ajvXrydQ42ZQj8U9AMz4Xhg8MhXniXVvVeCKIdpN5pOy4PbTeap3GZkqADbk1c
BfYyXpqXoZRvDDCv7AUzGE64FjnJSUhcRL9hBScknvC1xT2tKkLlm01NbsMhYLTVLDNB17Ux7EOu
RQ7Bp6QgAfouk4/y782D3UTFztDJZzJxgsohQrvb+QzIM1Lvh4ytFs4YCpgWCXeh99YykHSWw6WI
v3x0eSwcrWEr/PzrcvWHqFpOdS1YDdjZo53yCYSFS0cTBX0j5wTFa+1YTKYsnNlhg233r18JVOCh
HrrNZQ26PBREyPFdA9XFUHxYfyeAMmXA5b4Sbl4C2lYtqa61hymx4u28nAt/fegu8+zeHw7RMlIk
zug9qjJnK5y4O4kIr0Zi02Oe6UGhLnE3qNTVor7WFJrDTapYIexl1CwSa0M/7i6ylM0WdnllYXxP
rn0es8Vh4SXPvn0/k5yZSaYaHQ1HMoABVF22MJf1DW3VWbt+/te6HKbsrAHSc8drsupgWsrYAy29
N9BejLCVV65S15nEQEzKlrsuYxhklARkSDWSyM85SzZ0jOqNlzdXjGLQOi6sTsZ5/6B2YgiBzWN0
h7KPcFkv9i8LXzW7Ltbqy6fw73/XpuyBVii1npZ/qstSlr3A+Z6EY21lVhbnESfmGUch/Y6Tl3Dj
1flSM14+vByC5cG/PrJbMjZ9ls0mkd5as+dbpVPGFM+l0E3oZR9JIinPs1mU58nqy3M/+morDUnL
v/PGrV8hoK8mlhld9/kxLpkqoDOATBanOanp65l298k0WWETzqKdK8qHqoXG1Dnsk7AqMIoHpAwo
v5Rsupy8lceAyUlkL/eCy2MoZggeLlB5lyPrPG3LaW+Z3jGoFjdEPZBN1nHF7+NIMYoZg2PmF9cD
eNvDOOoZmiVeyoku7BC7MUpWwl5jx0u2obCOIahSCm0yP3jWmcnTcI7AiNSa/BlYLFrFO59eubm+
vFNlQ/zrD181pRDaOwEUnmhddjTO2qR/0Dijcx/SbzYQiFe7KbtyhAkn+uCYVMfT5VCFKt85qnrp
F69htpQ9xVLAXA7QzxmUqzI/kiVJw3gh0//1hQgjUYVIq/hu9HhbBmq8sq2M9atL1sK2cUY11kMu
wWgxafqwmZA1i7VNFcNrlsiPqaV4I84ME6XRA9+bTOa+jCGn4BFb3UI/c8xNOwWnLFbbWI8vhQfB
IPb7HIbL6yTIJPT6ixZwwE6GAA5B50kYrC/A4Q+NV7+Wg/8kYk2WuNHOpPpMn16hti398JGLkVZD
dt3FXrG3U+zADAr2BUbFtZdFL6WVXXXjPB18x9mpyfmDOuNGToxp+tje6gE7GNLL+aWJEoga7rBz
ZuRZQVO/+AOonoyM5k6XN0zOSgeoRJUtiPsc8yE5BzetMK/MTA47UlfeA8mca8Y+51A/bRH+YxWv
ykMeAAH2NU4IKsZDUTOlLsjX2khdbEhcWe4DH0q2ydpQNYY9aQvG4lvroEVn39Wp/1wygeJfDtJS
3cYZHTavW+4+EbeWeQAcSUjDOnTRQFKu9rBXhnaDShUQkls+ZXYkNorsqp0m+/ul5Z4UDuYfOrhQ
DQvjqzMdfzcU9YbBHwzZ2QeiF1P9af+3RVbZCsnyk0VLFnTekOyBpa+6ioiEfKbIiPTsb8s525JQ
t0+GlovOSs5aHeMcQ12RMGDJTCAtrfM2TaN1P+DjXGP36TV8DiKqE/p577UnU7xRzC0naMtRAKgf
jfytjT3w6JI3dGUS3R1K8tsB3DOwyQUtv6zYOHfMoPMHkZXtynYgT/dlcHRCOExI2rqtBj7ue5ji
gTxpn0ErImO1MzwcZ4iZn+26BlQzzcW6rZhydCF4PRhowANJG618hyA2d5PO5FdnafVrYKaVZTm3
vDzdVkFj0RYCZIQrFdaYMbyHPVCiKDVfRm/RP/gPI4OaA4Hzv8RUgpHwXJiYuDnba98e+jUGH7TA
Wo7XPRLKCkkX7V1rZTphtyNj+Behd9dGxG86PPU4uX2UO2RarVnpmMWkjc0sNX12GTIUqjUPM9vG
VZbJu86h8UM49bRyR56uAeljn2nfA/4bEZ8tLBxPpbgF8+AZxYPakJp91XkFJWmr6O6iMHdGB8i1
PdxPSYrUcGJK29gA0r3od5s0LIQukglXBmLvD7G5N0ztb+R40LF/O+Qy4ioGsFMQDolICq1ewHBR
9ZrhE7lOseXti0mSYREH0yZFRoD3milwshrL4ZExx2/DUHtl8YebbUiPH5R0JF8TXX0mKckx80gb
hilLRDxAAPU8SD9loE2aEv0vy3SLT6vzPwZoGCPbZfR6/VsT0dIlLIzWeYVcIvGCDe27dIK8ZKGQ
h8QG+FfVPnumC/R30Hm+c7ltsMXyFLSsHyjw5aPLk34eqy7f+UMK/rcv/6dv+R88VmbNdWSobJlf
dQ7V0cW17ix3XEsvUra/DO3LVidbDj+fjhdn++Vzn5pxh8b6uokrMMAzFcrlo843iXw26fsw5jZK
9gyXhy+HcnnWz1N/Hrt8hKmP6u3/+OWfH5NL7x//2PQoBsrunx9kGl5ynFIT7hy/1c8T/+kf+Pk5
g4iXctH1Bbvjv/8ASeW8j4vuyNAv2s6qfs2Xe1x2qeAxMm9Eg9u1uOy2Lw9eDj/P+XlMTsvu/ufz
f3tOgGJuVaF4wroGN275+T+Hn+ciM6TC/Pn88pyLu//nsapXOXDDyzP/42/WRw6yt7CCHfjz40g1
6nZizO+V2xBUIMfgzmIevKssuuVDS/vj5+AvVdfl03qa6tUYI7jFU0CtNailjfLz9b8+/89fc//+
KZfniyZlPqkle1kXDypDG1FiP8wGk/nAZStcMPsbby8fzm7ApkLXwLXQjJ+8RVB1+ejnkCX2Pz9m
IqIvWEwPP8+4fFQZWLv9Vo94I/7lGy7f/58e44rJ6Lz+/eyf5xC1da9ANwBediwScwYOTfVtEAG3
7ZUR7v9/C/N/1sJ0Q3p6/5cWJr3L/ktM/9rEvHzTP5qYofVfURDR744Wq5r9434Lo//yAjtAR+B4
/tLBpE/5jxamE/2X5doR6TgUKb5tmTQ+f1qYWOtobBKxZvmm9f/mfnOWONh/yVGzTex3oYcHjgmP
fYly/ifvGzGyKfP3ODmNeptXy45HXBpAPtFqUsXXcZSwUZqbUxG4T6WCIz2HVXow9X1mkEtljPpY
dc2A8BXdgRnAtS4iqSEaUS4g0MYB5pTsNhX6sgKzSCryR2EQT4/ODUC2z/43NmlaRFl8HOvxu7Hp
S/UzVsO/35J/eP7+2eNnY8H93/5OXin6yCbKapfm8b9lVxJuNXnCDgmFRGG/wJ92OhMlJBD2i/Gi
eIS2wK4jSgLwyWwfE4vHEhm6OALazSDm4lBZ5ksVO6fZM7mZNwxqZpETlNOw+/PjLfrD/kSg5bPf
Be3a6uVjZZif7GXcu8uBVBJ/RVSjuY0jooNAq2p7PGbGUjOrermPV1uyW0q5m2Yxng2y0CeErQcU
EPUWBACUq9gez2TpJvzu7odwkB43YopwXjRPl4mVv8ywIno+J4IgfwZWl54LFNPgOBv3Pw9HQbNY
6xNmwp2zaSMgTATeIF9dDmnG/ii2Imb5S6/1crj0o504vtfs13ex19EvsahAdzJ2fsmDCuzvQQJp
mlw0gJdxYAItVJpZtM2XuWDa85pVUUDqjG+aJ0Vu6b7yEQpIwaZN96F3cnq0HYlXzF+Wy0q25J0K
LYiNTcMdu/QHvxjo1soSHLXvqK0nuAVUy6dzZ5Iu+/fh8pihiOB1p+CgyirdZ057p5cntJx+i1QI
4FYKWIrCjeR5BwWpTRkZWDx5RWsjAT4N0reHV1ZjOThdPpqWFmD7ii1i2HW0aGhRYdBIKortgizN
ZKbj+FcrNWKk2nI5bEYDN1CYZT7F8RxhA68/bIGS/zJCvwzTJ8e6Nzsemk17VzL8u4r8gEZsOqjt
5aB8hOtOIrPzYGBk7GXLUFz1L5eHLock0XyxnA3SF5z72VykmUXfI5ZeDir8Yy3q46LC6JO470rg
15bIhTxOKugIAbY/+HcpNiYofp6FOBsufjOTMRz126F2zo1sligGuQZC8B76v0xEqVuNrAyCy/8a
4ZMkimjHARlpUH0Qu5AfO+UykswgK6sKIf7MZH84XwYOSYC+Rg6LPr+NXiI/L3dxlZunlv5FV87+
EXMNYUdT4u/QsT8lecOewCsQvtzhl8yAWYnroi+zfR0lG7Cw4cGOvHHFtXEIciRjRqGRNpgR/zQj
8YjsrW7aG11xVZhGA9UTJLjR4NJlitK7vbWb4xCb/NLrphpt/ur7aRN1gFWDPiRE7/4yiVdkNLJP
96m95SvfHxwvs9qZ9ic21F5v05q2Xjexn0oRaOURl2g50BAwJQwVu6aPDfPVjQhg89uzqGW2sVX3
0mTdB8QP46T7g55D6xiHel31wUDjKC0AtNSPiZqGMyYl7DBs9sbquS7ncKMUTvjLuJwYt41bhlsv
GaOVX6hfzpg6O5tWIN3CFj51Sv6I4YCZ4iXiLI5g/ViseFZdvaDrK3daFPNxSL4kEJVTvRwK0JSj
ScYsrcJ1VMh2fVkouffVB7ccQCUR0zPr8r4N+mBTIlBhXELYQVk9NUWLvSlFt9nJaaAAVGCGtfbg
E2P9cDDoXRriMrSdY5Q8p4pJucaa4nfiT5TAIZ3oWovYgHs1fOfS3I1zku9CO7/CAEKbuoje0sBd
V5Zl7QiMfEG4IY/pqOiWxJAQwsBh25PGpzAzgGvkPnmeDs1v9O+ntDZsNIniaUxA3NbOc2UXp3li
jMQ06kb29SIkjb/p77hJ9Q61od4ycLqc5lNBtylr2r1Pjk1lmv62XiLikwgwf4N9Filryync+G+G
P/NbwgzLA7fjfOhBsBKnvelT6j44Prbtk+vb2i9xZjQH1omHwHlpLcQCQ2G0COGobzkhHgaBXdAG
8D3bIPH4ZbYK3QxzCYwLBr7cqAEinApzE+Gb2Mx1791YOFtdGErYOE25mYgm4M0ZPeEdMpQXa/IA
t4Xh+OsqmtFRTaA9gqY7uljRz5XzQHNAbyrfvC5T55eLjRQBIkFx3/4EnTU0iA1tc0buRDlFVuVd
+zCG6QPUoDNIZRMhjXXFdzhTF9xYhMLjpsYuHIt5ZipPRKk0MVjbDDIw/mFLFzYgyyn61LncZWyr
CWZvemzE5JJF3nCrgoQkNXGs6VPvmNRsL7U3fqvqgLXy0AC/79R0yEsQiFYUg7wsxEZm9attpYzM
Ipo8DoEiTUb5kg7NZ9DABHYSB3yrNuBQG3m3zYphRpLjL3GEGNTGaRuabORx+FkHGc/XukEEJ2qC
CMjiaJ0BJbJq9Za9OuvRjO+/Y3ibRMRPFFFNl6eHWzWTmyYn4znAtLmaK8O499vl6zndudI+2Wpe
h8RMGP5XHCf8X+Gkbm025j7PtzqVsPHPJtr8atuLxUXm2e06gDfLuBhTAakKmUllNj7A6MDcJp2a
/lt8N/p2/eir4toNSO1EMowLz222jQP0nKVs53TyVtt++VzhTrfFqx8h+BE+spHM9vzt0DR3syTO
T4pTOg8meBFQPFiYxwDA/az7e9Nsir1xiYAf3r3Oe8kKlPeQWQLmk5yWliswonYW3JBoJlKWcJas
H7ey4+1XRJzCXvP7XY0W2TXRWtekiV7VVGyvhbz10ocYlNjtmIS/SM1tNu1c9lsscQIFHfCItyKi
z+Pie0dO5Lh7e2K6HoTBW25HSMx7sJlp6Vt3zI3suzId966M39IMz7VS41M9IkZCPPenwI8lpwxS
ZWjucjKLCM+p+820BJQVljfBv678Y854b9P+QUKGhrlKVqT77bvQA1fXO9uqws4wZ678kC1JDTCZ
6CX6eXTQTBZWnojxIBYtzj6DEriP8WAlSXcVRDW3kCfXLu2Dr0qyV+vrEGMLltQ6IjzkyFgJ2noE
hcZMxvcJKO0YTi8h4Sih7iHi9sam8VvOU2/GZ6qCc0CHhJ7P7zYkdqSdqzdGtfQCAfP6rrzuCoyZ
ldEysstCoMzCmbZRkPofAdg3QM5zQjPMPVU2dhqkhCQNYTBWQSz2lH9wIXPmCB4HQzXlNQTkukPe
35SfYRSSmUDtnre/edMfpTPcQ/hLabmWdwv/uCjKatfaOVi7yF3oEs/tpc5LciIFrI2eKgJBoulz
XoDKlkj3lefsaiTkuFvvgxliWhVYh7IyrbUQdPGFjm6TuAJC6mAc1jkbhpCkmGoI14xJv+FtWnXi
38869Dd9ZV8btBhDH2aG7BDld2m0s+MezFpILSXeCPJbGUH+4XfAQFMXlYTR7Tp+5Q3ufnS+ZXtn
yRju6Jh4UJ1o+ZnK7PexAaA1ZmqY2ZgkmxQNa4Hz3G7kazf9nioyS5PKv5nqqNkPFZ7yvK+fbVu/
aB28VSp+lDYRfVEH4JIh/S6Yy+YQ6RdVkU6gSftypph2rIHiGKIUwux10By7nis4cyrGdFa5cVp6
jUsXbDW6NH8p9DMup27nTXa+HS2NAKrtbjAlHhLe5V0VFtVOQBJK6iXGF6K+57VnZy5e6lrdBI67
jRO6n6aVzFuciVduleDmrOzqbKELTaPwW/YfY2s/c7/ZOxEyK9/r/zDqOdaz5nzNwNm280x2xGz8
IfN33CUlaArC6/EFRNeRTM6GuEd2MT7AUaEsbPxNlc0Plp090EKPV76ZdJvU+5qrXxCISuA9lEEI
tDkPx6vEUw8pIGGjMJ/LGLsf0x2SpArInSp/rU1SEvwBmFMSzscqh2jJZBjeewkoBTvfCoHmlCa8
t9Z85r6v7mNxY3nHOoHFhsj7c7TEQ0Mq5b4sHHZyXnYNUGTaecK/szuXkPuxZh2uHZslpTqhTEUC
nxw1MbWH2UdHMAYGG6da6H1NCxjnLDC02CL3mtkEukUIBIJ52FTA9Y4BcG8c05KbLBlAWEY18+2c
l9qkkEzC/Lku5L3jjeOxse5GQT3e8Dd7xLnt3SoAWAxI2Zfe2YDzN9coIhLmfXh/+xOoJ8ZMGfDo
lv47yaIaG9SGCY+1VWn7FsjkVoMtjcn0rTFgbZuUP1qX7s6UrIWdORcAD6J311H2NRMarKEk2mFy
hAJzW+n6xS4TDEHQrNZN4rGS0xrgjvndG4fJWQYvEGf2/TCsKkXqZWS6mp2d8ZDGZrPT9RTujagp
d3NQqDU95ydRLy8pa6EfZus2VtjxNNafqkXALBbHXeXfSoNeoS6oifu2uQl73Pi6h8JoZ/ZHgjF6
61j2bTWzejGFJLrceyb0/dpswq+YeXKAsH/tF6wSbgGuQoiv3Aq8DYOuX54L29VMcepFkrAKC8FN
Rb2L5S5jdk62OEB6J1nXCtR34fpyx94MYbc73LA4zgmVY2KBDM+6m6JyKAWRSBr6Tz9lEG2Qpie2
9RI19ECm9tSn45fqCgUx4ACcL9tHoxevBAmx2y7PAJyMS1GCno0QgOIL9MVVVEZfEnaD07NFlIVM
NrI/9ot/MzKY5EQsf7blnAPmxJb8Mxbt9GQY1ByIYQkuOToJoWpl6WPAKuSXFzNdFv50Z2B9oQPg
ba0Wk2zqLdkbs7/39eyBrdPIQO1so+J5ZNqZuXStsT1lecbcmrSN1MSFHkeACGhaYc4VlPBBiQLD
8URGBrzYd13a7QeN4BM0xj0W++fKyUKQbnC3BBaBSn07Puxi9iIwMu2tuXOD6X3QLUD9POCiH9+L
PnzMmDcNhrixc0z+JCSi85VRjFniPaCCN0fkTZUOgODExlvRzgecLLekh1drt6kf+cGUTQCKtm0o
3sx23BJTG62RIOiNGVLkdVKku65DnCe7X1kxVkdEO4SMGDbytKhiq0sNnVz5IgBXEU8LayK56dnL
YXxQ/aoq5EalaB7y3F9PJjxcSRg8oEc4dwObS5RDMNuTEXYpFbYXqQHSd5gz/OwznNbqyUwYzUCE
2KZWDtw5xc5axPPN8l+JHilj2qMFY99KiV3n/aKDyOmqs3U3AdDuKUimfj6mZvomCRZfRYY8gxkM
yTtcFaogsVBLQcXA5UBZ0BNCgVVJlQGX//JCAh98Da8GNfNiBD4mRYbgnh23OEEJjvFazRLg+Csj
st/dGdVNLDCYjlIRVw0wFeH8HzKlHxVk0LT4NugF1BpFMLZ82Gyud+eZqKWqoSM9yZvB+OFEorZ/
yWWAzT9+jhwsSToiQYQicu00MQQTGd8DOAQFDIfOY1tEMlRBVGD4G/cKioeHaIgwxVmneJKUG2Pl
r80cgXEl2pghBZZlt3AjOPymPUiMWaPm5viVkaO9kTbaMzfA+NkKm7089wkEhxpzPq9bPKIJEoAi
4zaOsWq4E303aMSm0hAtah8wSe8Ags2dYD16aQJiJNoq/LAYPdVnZPMHG2n2EC9XJJNgYmJUfk6R
Ie2nOKV9YnNDyl9U4r4UgyX2Oqqv1Gh8jWPLPbZ7z7ASZ0SJ42a6bjyoSNM1a8jQG4+wKYGXZuXT
lNwqHw962THLHSKeNh7sPr5pdEzDjqhETP/vQlC/7mYxjX8oLVKjfkBzDyTI0/gg6pl0aOaFtQgR
axkO+5Bzw2B8cngBqfKftVXh4MVmFXKj5K7nMsrlvWsSUgo7FtEZNyUoV2zLNWTUUIIpGeM/1FXD
TRVND3UXJ4dCxIRbogarDWAMTXtoI3llu1Tz0Ho1sqP5GeP7I5Oq2y50zU3qp98wq/Y+2lK0JN6D
V9Qvbure50ACvf5Feu5tyxCwxwGjqSkCXZzdQDx2DlfLQNWflvYDwU3Qf3EglTEeziQ4R7jqm5mc
PfDydhH/itndGH1Gq0qfPYhtWQpatBnZtZjwBpzy2Mv+EBndrblca478rpvqVQbsJWbm4N7Qfc1E
xBJ/gd+JXfld17dqOyANaCr7ObYeDd8FpSONP203XYcgrTgXkSlx9uhNUWIYTBr9JfD2BDPIzcHC
ANcYH4QX49NpDc2V4XxSsK3HDEFH3yZvtZ8dYcEFbKLRundDdoewx8/9P/YgbnCk0Cuzko/Uie5i
dpyL+8ev3D+GUT7K5W82xu7ZJzem7FnIQ3gfOM5J4eKdWge5i3quQE1ahSQMQGNPxx2God+Wq4+I
WOWNMq91ktkIldVRUKauqyaMd00VWTtwJehhDH+HumTc6YbGGf19diDFkvE8ofNol9TnYsl/nqgk
lzxoj4QBOyMhOl2yopMlNJq9wpIhTavvxYhJlUbxCEkeI0tTE+fCcKonVnxGvADSBfqYeZtUag0a
DYGGKzfekl0dEmKtCbMOllTrEKnYSi9J1/GSeV3M1i/ImyjSljxsQTA2BLv0kNlkZWuzPcfAcFeU
2LQw5/GrxK9K9I3YIrKo6EiyN/fLsKFFgCCkNdnT3Yxu/SJ21pLVDenY3pmZ+xJ6VDTGYPprrYqb
WoCKdQj7LpbUb6zpTFaXJHBryQQPB1LclpTwaBavbY6Rymgf6rjASAil9VGbJxYiHwwMiqKl+3QA
U/ouu/IZj5XcpcBsXWrdtXFf+Om1pZCBTFWTYU8f9FWYNr+7NInWbuZaeznBwoRPGFzHFPnUWvOH
LiONIKVwb9yZE6EOJ2is7nyOyOUilze/VlBMuwZykT1xD2EFLYleT5cMdrGksQdLLjtWJUJAnGRc
xzOp7c2hWDLcsyXNfbagdPfku4cdctwRQF8vELIXRHFikY+6yl0XE41KaImCvxuRbQustV90KfGS
Jh/NLvJNCbiwjzezW8BdAQO0Kof8bjJIzI0T/TSmSPvkklRPd3wbL9n1rHHhqq74PjWS41fh95/9
QW30knpfht5jZJfpOSOYCkDQSXXVdKZKZvmaehh8QfOZlfq3oi2DEcY7Baq4Kyp8HcM8qJ2KTW8f
AFbbxnnwifoKB2EYv1Shc4O871PT+znXkAdRtjvtTo/GKmqxfsdoW1junXwVNm1+jYtr7ZMNfaIT
/wG3h8hSW/fkzJN71obldz55wAgculJ2yI7AjYk3MFRxT169e70M/V3a1zuRW4i6OHs7XaiHseHi
hoF2zIZ6vDGN9CWujAxJm/7o8rq+apC/kUKCpdbVHvhUUngcwzRv03E6TnppVrr92rRWTgfh1bRT
tCpAH1dOjrJmmpzbrAb5UEFA56oN9KEPiAlBuwnvDFZRnrvTwyRvjYE8+9xU/X1WmVuzAQTtd0gv
zWNaud6xav40iYFjNop/j3W+pD3NDDPwWWWWcRWYQ3YOwjeHmci+FZT4gVHP133rPY+2I28jdVM5
9gYKB3V4uTdNxgllIhC1SEZNGMTxuA0NV+htHRbdKS5i1m/Pv6I12+6csMcjYda/g356SKb8AWTE
dTf7b4CPkMb2b8LQ3r4eeUcD9qDQKGFiZd91V7r3yu6f2S7HJ6zdw8yAEvnQCto/UBe29Bp3KWFi
vcTcinLMmPsHVyZ3tI7GPUshgGSSKavBiHfeHD7FERHAtpTjfTtm35moDh17JKyW3OJHIV/GLKXh
xSUJ9eijEtCFlmnhJhtJOM3M6C3z5ZOFpQxKNygH9Mer3iGQJonZcZjCvZ9H/FDs6gaGYDip4ix7
VUwJdsn0mszi3CU0UWcV/OotByszSbIwMajtJqKUe/DpVBB9SG2YVAhos6q+z7F4sgciwNSCo2GH
WBmHEXsKfcwCgv1ahcCv05jYRyHSbWOjzMGAeq3JdPW8JNyGQIHWGQkR2yKIww3A44MU3k51NbLc
YrwZ7Zlrsr7xTgYuxVUe10AbcM2u7CC4UteCscRD64K/DGiB+8tuMhV6M8NgJ/MjCCFLtd+uwe+Z
omGTQ068kule45F1N0M4f5Vo5kQfpgcnlmcc9W/YyckKjOmvQJyShvBYE9v04Pb+nTdOkuES1BHb
yn0GeZYBs4+qPIV5iKRsRquLBnmCrAIgXJKwGjCzs3p3ol8nbuK5/GJzle7R+sPyiz60AsBiK2nT
SgQCkGDdDJrvYhwID8kyvCh2RCiA4QY3HtiY0nGvsKc/CMEGT0wOl2c+3IZR/56QijW0IMcmI3yt
y+FDpmN6JZh2b6Kcaactxc7h1RrKumHuQdyN0ZkD/XJ5K9g2b+s2RhXqmxsH0dDgdNMRKrNcDSBB
efP0U+C9i3S+yUq32DF+60+Wh/2RW4ktqnoXRBNpkabnH5KSsbQDQgYNPDEis6o2hZKPvZG9qH48
RO7krmgsFptBsQiUtGfyfunbL3pItD3uTsSM631dic0vSav6NR1cvrvttw1C5W3Wl8lNaarx3HUk
qDVLWsPoc6cfyWwU8qpcqIE4nVqI+bW1sbPxAX2rfxRPuJvnbQ4gwx8RTWNO0LvOTMlHtgz7fkJ0
6k/Rsyjc9gBoy97UJjIrY5J72zaZ3JjZF2XDvOlCwqXswLkXddxu0DQ6q8yiAlEgG1d5UD6QZEFx
7wGVgJWwgP6QpCMx/51geweUYjx0RDHwugTJXSCKkYhAi2YjwPSmQO/u+rdzpmwiQYMHr+RuEGXz
jcuGkEWb3HM3IHkwsAlcoFDXGuVtbNvJq+hum/5PTG1+P9tVdNMaoGkXRf6M6GESCGd7u+d0u0fu
9+gMcDO7mLbcmDjtbW9an+U0FdtMGLdtj7qSiv/KsLg9D0WXXtdKHEBabkx3rF8a4pKwytv7sbLQ
c4t9YwdXxZDS3o6+BbG4ASRhk6tJubWzTRRAW+kekoXD21uju5/sihC/EKJfmJcB4mQCmV2wKZ3M
w43rgjEITWvXv+az+lM1PSVyV6yLxvkVebL67fjlySu3REzL6zwNyP5y+n0wW/W+MVheVEMKY2lt
QPilu9kL2BTFlN4jwWQawIrNclGioFkbs+lvBolJs8nIuBvHBxmz/HRkISYeSWRTi04CTuVnMEHO
6wYL2GI+XwujpQ0/RWKXTcOVB6ttl0NR6nsB6oaNA+MNTYhCYhwL1Q9nS8z7vvfIlddvTdW2R5Pa
CIplhrI2Na9Eidu/LOnrAXIk7dYNuzOpGylbUghGwWS80zLGv1TO9/4ops0wzp9UG4TCNR9F7yPI
hN1JegaBWmaGP7ZY0uW1u8e/wc1vssp7Z6lvfELIzbbJtmrMgxufdjn2FjbYZFDc6ngGrzJ0e+I+
beEfmK195QvTHH1ujuPaoCXG9sNayOdRaJ8CUOiwGJg2+Hm7U1XxkLXzHX7w4RY+KDlxAW9nXs+f
jCuvkffm33NgHtnjcTNLthN0qg0FTvswTekVFLiN8rzgM28RAfQhKcemTG48t+feB4aLLaO1zYWz
M2kVXXPXIChv7m7JgOTts7ikCYJvMv5Nm7WiNcMNTQIPy0tPBnhK6yTIDGdb1OECplQHpu4MjW26
2hXwF/o8oO+t6leUV7eeLKHz2jARu/yq0JZ4DDAGZrq4uhwMIy+vvCBmZzHYm1RxLrRoOChikSJ7
AvVyRIcAEk1/aiSb+ay0MyZHIeRZMh/sIhh2gfLfM+BZKI9n5y4ya1ZN5oqoBphEtLV57rT3lnTV
GWEtVNw0ua28vHwtC95rOEGMSbH6JZ2HjmSZdFrMq+CX2c8CR8Z02zAiJGaBgmuKyMuWNPD5yZLg
Fd9fRVn95PQTCXgqMjZ06jCvnIyWplfo2fva88lEHGQHy9dYoz5BxhwIfSdskA2avF1P6ls/LORe
EJf83+ydR5bjyLZlp1ITwFvQZtal1nRB9wiPDlZIaK0x+tpA5v+RP9+qfFX96iBJOoNJgqCJe8/Z
Z1JWvy1ZBrKI+zlkE31L6ph923ZbS9E9cGEmAxMm1rYwCD0ORhYoFRUi2+jP6FKmvSL3FJBrdPM1
+QJOgqr11GkskxWFu8am+IVG+1AMHZ7QuXOYg9AqYmSGrnlUtVfeloMuom0I2KRzrPBoF/ZI0T/Q
9wVkBnailY0uLKo+Bayo3LHL9jq0j3WJ16DNpHdr9doCAtWaRPxij7AouVqQe9cZdIGVFBOeU0td
LNJlpyyrnoAgzYvlU+6ydhoaOiCjf5BZZu4M9ASjP53BN777peNczCBE3F9je0LS/hWbMXCNpACn
QhAHoGIMK2YffcppbI5JrG/LzrwMAwNTXpRH7T2y0W4UWtrtqDv3h5CsAiT5Hj8y7JT7xBjovBEZ
7Q+svP2+gwKiuunFShpJ/Jx18dtYAMCdvsuVak37vbBY1hZEymYFXni3TS9RIwGB8/1YsdqHbpqe
SO948tkjVKYst8oiPI94Ke3gDMUvKw5/iFKXuxLM4bYQlb11QtjibWrzE5jyYj9xNeWm8y1JFUIb
oH2rDPmZrolLXSFFyXxxlLELoCmkukQ6H+5D/zWi8RgBNmFZzMiYvEFD72+Iv0woTqbjE61isaPL
JLHWrAfwvc5t2DlTg5SjYi4WkphOpM+wrtPoUJh86TW7BTitNNTCin/S+nJnDu6umfynlgYZ5bux
1vZ1iTwww8DALHarevwZQVuf/ckELceU0OqY6KqAGkrRoFqn3J1gwd5ro0gAHA28U8izZjoChye3
LWN5oNHZ3VX5ix96006FoX3QoZlttDH7cOXDMmgN6V18yeGtrLyM6gZ1dYVjyMrSL2listumBqSa
8YUtv3dsIroxhkLgUHkmIRxV9SKkzl6pPlJtAesQ9Zwz0zn1uaIUTzuCPTI0hVgf71OAWTpKnvM6
Y6c0BKcAOd9e2RYV7r7u6IKy6XXR+0nE/6QgrJNIHzdG0ny4sdQOOgl0Xhtq99IBo+s5jLtTStlM
l+42t4vg0bnAlmQxPdtDHZJK7aHCzCGatA55nemkzmkbeoe55D0UEU6Pxv6hRvb2icoOXZ8b+8yu
8Kcn4ynKjPfYiHBGzg5VNR+WW/ZsBmzcALvLpHdgpYiiobZebxYJ8nJY1BhIEzoA2/pAEzpAY1RZ
EYRKE5XSiR0HDZ8wZ8EasJ9CHZYRYgbOAhrO/Kfl78uhHkp/12jyjbdOy3exAyt4s0Sx1k+LG3Z5
yKccjXOtP0Szqg1/+lsw40HtZKJJxZgxQwObHavO7ZSTfKwFMxmUA5pCBCCRo7MPI3FkYcEsaJjl
8A6HZzzJWX2WadFDVC3MrM6F2Ts/pBSG1/+vpf6/0VIjKHP/EQdx+9n/r4+8iv+qpf7zH/2ppRbG
v5BZmFJI2xDKlX/JEhHqX4K9oe7ayjb4zyy0/i8ghPMvdNLS0XVXGJZ0BeLgP9XUZInYSlmOMiwY
E2oOJ/l/yRLh4/xPNTUzsy0c8kR0R8Gs/RsOwujcstN1H+UuqrR7B+HtxaOSSlefCTklqJI1G4lR
NkOi98txZyle0svNP6udjb9BKWzJu5CIxzlNnAtD/k3r3NW6BkHYIC0YTdKucLzXTqWkao3GzcFZ
uhvT6lq5Yt0FJj10Q4OR1fwah4IoOAc/v41Ua/XPb8kk+uXvJ8bWbZMQNIGu3Zo19X+NWKk0yxSF
RLFmwuIkBh7uo94ixE4S8YO+h/6UIH0s87rZE7NHwVzkKNVcWDGQhDJHe/EymnRt1uMddeaGasK0
ISi6rjPddGBtk4FSWPTbMSpiUoUvtsFOc8CnfuhNwztp/vD2z5/IIJrm75/IoXOGFp8LCgLJ305y
qek04OoKXYKa9DOOVkyhQU7waughEVP2geSnkDrYYB6MguU/brnagq7eFBc5ZA8WnjSzTfnJM3W1
/Q/vjUv9394bF7qFBnr+kczX+1/PdlM3UdVLkR4b9Bde724wqSY06FxKHTqJaLWizjda5QexdzCb
HAB5Zl8eKUIPa2Co0z3V7j7CvP/0vv7twsTrAEOF34irdL6o+Zz+xWwQ6RpFlbpSBxtRX5OhpdPR
uzgam4DCyDDsNQg3GsxPRhaRXtO/F2lPSntGUC15EcYVKe1/uDCd+Wv6H/4H4DKgYHBnkDKEP3p+
y395S2NtELXoDd3Biox+57C5OgM1oYIKAk4h9nxNvGtsWv4zDY/okRmkkTjQnTFvhbt0rrDqXjHc
CL8SIAW0lgZuYp9Gy2c+nvRPFRZA7FbVFZ7GhIqFcBYnth9QzYyL2wHFoCVBcbq6GsM9ko5zHDSK
VFNBVS2cuw1yQPTkjd/ydsaNamrY1Xl+set501LUrFzyj6ABo4QRFcYjCzmCBG+4lbVdnlfjjfgS
OY6/kJixkg9cEo5FgSXTzvC6tgMiZkWzYVKoAHo4jkSnycc/X4kmlpR/P8EG5TqD371OvNKc4/TX
E5ylSvpR2rQHs4fvZKb5zfK9c5kpdTYjqzpG5VwwK2X3NHjDDUj0dJ6wAzxFQfaktTQ93EaLN5mh
+WfVVT+rVIy7seQEje2PPsj57GPpnWNv8ujKiu9FOa93wlFxfk0UlXa/cYVWfHhkUgYBVIuECLR9
7pni1Jv2UyzNhxqD7hjUQr9pFYflVowfn+VP+9Qpt1xbwehuqd4H9+WQBOpmeDI/spLy2AblZ1Fn
L3yN7S1B5XzAYGA8OjsbnwPvPqxE+5Q1qbHX48l4TODi4roK7ioqsLONurbl4pk2tb9xzTxZO00a
7QvdqdaGUYAdzOtyB3k2OxZZdLRp1V8bVcRATb8h4cgoNRn+1UwCHcBgm0BIFhsd7zmd3zJc62YV
H4KxtgGD+uScx0beXFzJu2cdFl5nF3xKGMlzGn0aqeMdmNrQihjTeM6qzrhldFi1cby5Qn+STkna
QUGDy6COdemDsjoSKIRIHPsASXeFcWRin3VFKeAAm0qsQeQBubBILVsS6qJmYmFJQCtp38UuSVvr
QF9/5hW+ySKXp+U7ol0PdDCwDEzedbOzLP3DCRRJpmUCtYLAYrZLoBVS7ebT9tkKpCAXZtWjKkX4
LBp5TpvUugRGHD57Whc+6wg8kRyXN1AS5V7TSuO1zYTHyCwpsg/gWUzXvzgFn7GU2XjroZVuTHtE
/piMF1Mg3kbdWj4rl9ovEjZ93xZ09Bsf1Cwd9c0IGR5Nrk0cj0Mkl5D92hqZ5SMNEIjs6H65QxJd
7PlAAdgiCDC4xdQfdspASQL2jGFWDi9Rn2UnzTHCO5E3PotP5HpTS0svc6vk2AXW9JRnof4ElpVu
Iyqdcmy/DlU54oXQhqeuSd/hb5+ntrEOcDOtF1svtXsI5WO5Z9n6I0MfeXKNXN1HnM9uUSsiMadj
6ytxXw6QbMOjkggmlrsgzeUff4iBcFFrI4VqeSyIwl4wQg371Myny/JkS4ErdGRmE5Udyl1KJ2i9
BDVVc1pTglHhyI9kpmVwdywZTIlKGq525e6Xh2zwxP66x1ljpT1JwDKgthv7r3EWCCK4bX3NAKOh
HeSgRxhVknEiYYlnBFJvD4mcm2HFVdCCfFoODUyZE0qP78u9FIPbjY9HlKvB2FzTs+1CurPLYei8
DzmJbEeTzF/V7Vxs1CK286KBWkuHH85hWTyphI2YM6jmldbKlgl2umh0n6PWUu8GcSlQNuqeuMsO
9pKPrjMVB9wP46F1ogaxIkVyingRBaCa9O+awmQ7mRjZvbL4kMj6QvcHUrLwrRm5iNluoXVx3g2s
MWgxMP+DBQxXcDHEBlDU9yRv1VMlV4nAiwO/54m0Ia8d31u3OdsuhVf2YQcX7W5GhuphJMYHMZdD
NV8lZ5pqx4HfxVar6YERK3d0krkL2uOJAoh8aSsPtIOA5x1Do91i08GLISvSVagw7RMS2IgVB4Le
kYZ01Ivwl8nQtlNFbzNygUlPQE4TOybdtbFHWJGsAyvbpChZnoMk/dJYbbBDmG0eUtSd1JHlLdea
YKMRLlfrHU3BIrLXAHTfomYuB4x1+eQGGXk0/cMbNHfb+wQpI0jwTsrI6V8kKoBc6F+TgMrUcjYT
e4JQRjHbIGjzSCJoDy3oE+b95klv3E1U0jxfxqcpkdZj5Fqu6s9S14pnZqpbak39GWXWjJgfXoXb
h/vWOQ/sQ/YTe+d56e4iqB+KE5SULzaSmp0d1rcWufC67RkkSCzc2JMiHa+gOmBH0yGQki4T6rGO
F/jwk+nV9X0bxj8yoyyzqOHBftKHXm11FWqghCCu1qQLBUZ65vt7kn5IS8UXTwItF1wtT2zLMdZo
mIoDmVhkHVM+aFkK7+mUU9WT0JD5aNCY6MttBhgmiIXxX5M5+E3Xsor1arstImKu+6zNzxScI57V
BJfBMs5NIPsL3DfLyKabQbE8yyPt0zQdRoWLk27BeJBQQvAJFrepldmODRlxrmWGgEoLsOmNuyAG
nDKbfuTgPcDFYzjSndeYapvd0rjhctTefSpCuLaoiLSd2MAUmp5k+Vw5s/qrnttvxVDwvzenFRk+
TKzddJYAb4/BCIdq6I3krqfSPalkupKSuva9oIfamTo43VJW4D4z61jk6hLM64AU+0NDAQB9uXOa
ajqfszAv/67LmS/UF4TJtcW1TMz8pqufQY9HyPOszyxqHKxP1U9g5hRhdVrzWqPuRmuJkzNO1TZz
U2frJ1FPM90aXki2Ns6ZsJmO5QxLMWNSWpuheqpaD/dP5tr4BWTxEYrgvYt7rI41+vTeJmmwTVJt
7YIixYbjoyrwkMlWxV7WCRqfsIuPIA9u0B9EQUMhqzGJaHV6yJArG1Gao7TFB1bkx1LRc29ELjci
IklZCq86Lm9ea/z6uSDkIvcJUdFLsG7OmOvrpg31q0rj/eSnxi5Qj64rK4aBDh1oMzD7Szs4EAX/
UQajdm3iemXzyUatau52FJAZBub7PATYeuGpebucNWrZdhbC1/KO+mD2v+/qWiuOeVfAWR9+Vk6W
X/tc9htiwX8Vk7RodTGBR2hg0qk8GrDidxIDHjw9cmSZ1LKtzZe3VgZRzK6flasAteampqW8ab3h
k9kVyEBGPgK0FJLStFw7EnzAj4bXaDykI1lmlHuuoKPVWs5KTbQFbdNvthYif38Gnw4IaGH3KrXr
E/eSZnQrvUKjd9YkG5It401biy2XiblpqMdH7s/EDqenoEH5JMTRbJTcV+gJEgLdTm3RohkPiXAM
qVXQTY3YanXJoyW2TSslfbeqPCNqEXlgParWQNCBHA++9CeUuMWuCdUD4V+FYAqrWF+ij8hKi8J5
VpGViFi8HfVfFUFyoNBE9FK1KW9utL52nTatJyOdU6YRVQTIU+madMU5Cfn/JM5swG5jpqYmurm1
YG1qUanVgiGmRcNdWgXDhZmFU9zJc9AwR3VOPLyizDvGmsIB2rtXXN/9GacSGsHR9a4sU01ijOP0
sxF4T1ofdT8tUR+pPVxlVZCtYsNFqdLMPZtSObiW23ard+ZpYBu3PBL2vXsG4T+Cl7fibZSEBZ7X
+bkYcPlXbXGucJCgHxZYc7Kwv1StX2xa9KvrLG36sytGHygt2yS7whftat4PXPjJru8L4IZO+qVi
Q3bu/NC/LLeWgwgoKve6oJkKomp2v9oaNeCUSnJn0yniX9RhfBrKRtsPk/olGnTSnT7eNCeyANS5
cHTnQ0YY16rsyHYMO3I3BNuvkUAPiMd6ntzlFH7oJUQ8Tb8ZbOme7ZLuhus+QQlBZOsVL3piOgdK
+XOfb0T9Mz/WYsdd+1Un93VhaSylNSzBY1C9oGNey6Ypn5Z7nmECAZa4jpa7kHozHzc7japN6abh
Fs5vseWSoRNO5O3zGNMXjxOgtsE0tquKasuxBLMDtswYbnrfXFrdx1/K/4Np40VA4jjhAgPyY/N2
qsooL1LFb4bXi4sBfVPavdjYeuFjvAyMlyY29JfAJTOv5g16jbJ3ea+zAzP9LaWpfmW2889HZlsT
iQzbjZzgAzoHDo1jtDXa3aiBQ44TfvCehBEMqfN9UYA6ETYtC5kDHWaDdNbGuVWcJuO6poh2QtL/
YrWy2k/WIM+wf/pTx8KuXeBl8wFYJJKT3/cDupv83kikNznPTJmj+zM06nHrGgdXlEGxKp3nuUF8
AiaXn1mXw+qPCSZIC0XOXhWdReBX+6EmJ4jG684Mnc+aPvFzEHqG76I/QnCPCJ6Vybb10wsWzc9V
7n4jUhQvTFIddIXqkKDrS4cjni/Wf9b76KYmWjHQw93GfLDCO0RGextC3upo4CpNUjR4vZVcGmYB
6aBHi2awFNLs9Sw81pA2GxNK/ygKH27G1quyjhZrtM5zbTyZ+ZxDor47k/0Veeqhlx2pSgFyhekj
1V2SCwkJXPuPoAAI0zVRvs+G2S0gcX709bimD0T6ZfPM4uQT6Lz8mNj9fsx3tW6inSoPphEd/eRo
VsFTnLnIKWlg6yb2ViPDOe0Rac5Y4V80ezz2glhC0OJ6rX/N2xfW+ej/MACuJuBdSGaFcYws2iwO
SuLOtuN90mnGgQhd6InkN4V6XtH9aNEKiXZHf/frgOZ2pQv5yczd5kibExg6aap+gqIEP8nY4VCj
pgRIl+FyOaTOxq0Cl16X+llPfM6ohfmKatFA37i1befZDQcE5qDezNzAJoYUB/gY3uNOojGzNA21
gXmIXO1Fs8Dt52UntiBovg2qZRE/l3dSSZiCfEcZpMEHRCtc1oPaAOxGdQe7HvvY7JHG/hPCSQD2
ZfzyONVF72Wbich7et8sBJq4/Bp/INFNnwqd9p9fDuluriBnxdT8YOC4MwIFq8Iy1V1qNOmzXpQH
1Ia/emew1x7E9R1GQufdd60bURnHPGxoLvuuwahFWpCuAuvNVcVnnB/JKSzYAtuK5nug+uhilvW5
LgvxHIt59ZVVX8IsLz7xlVy1xHuvSsJmwqr86rZIzRKXiLW6J8PG7RIP6TVOLYcxhE17jJTbGEi3
tSiYCSu4YdneNKFZ3ZqYhIu60d47hp8sZNcejZ3cFgXTl/SKikafVa29ykMYmWhqPxHlMt3aIsz3
tSgKwiyoGFbDKm1jd2W7QrApd819B8y+yL300iWFyWbpTTcaCGu9VWy4hGv2QiUn0azOaHaqc1HZ
CXD6qlwbmt4dldN8ySgcrXpZn3KwEDvGPcYvR79biSGeAgrUmeY+zSw1e9S/FnoPsNwX9jnCyniI
9OxLyVoKHrl81icXOT02wdiBCiYNGshJpxx4R12zTR49ReWDFkaEXaI+vOdl+Cps5LMACPCEqm4d
OdSTMNqLmbW4lRFSW4Ep5WzH/PqPYohx8nSi2Szzhq+Zb2p0LKKEywtpBmTq1Lz7xI6epdt7b3mU
7Ui7fgct2tP9NbEzjm1JobrK8fCR02f08bOhKcatYaZw4Zo2cCeHJpEl9eyXaGcIsuWX9y6vb7GW
Fohu+TuaV2TdZN2wLSoPfV2aay8j2pbaRN8QMKPlxBuA1LNOcFCYN1PadJ6Y3pYISIfSNQ5oRxan
2phJTrWHVqspgM0l3mrQH3mmdtoC8e9ndn9BbxY4BXvKAshBAp1/Sr5FFChOE2tAwk5MR4Ja4D78
6dUQhMHRnfFhxUxWrubDcnc52MYEUOn/+GdvJjL/fnYvVL2D5/EqTfLSih4cr/sh4hIVBCYzd+tq
9i4ds/jQlak6VPMTqEydplzCkQfWXKkKfwUS59Ny6KLR2I0/Avbglr4eWKxdvKQNj4mGPtO9k+9U
7tqwe8684hIrAg+y1EJlVaRfx5RwJ82qJZc9rU9csnWqWnaaGuHgcaWBYUHr7xNA/+KV8Evg66Y7
o/efxb6qvfQ1FN1bhSlq39UhjkYHgPfgq9VQVSaAUmyD+0L14rWtaKuoTn7ShzR/KJw4j0mQh0MO
dNj1Ry13Y0Iy5HiDdoosWJA1G+cF9vfE4NQkgHQC/eA3RMz3dUslY8yOk+1pVLSb1JxN9+lJ4qqk
uGq/DgxcCNRPKp9+8GULhmzNgYuY4XAyowbTzPjZ7Bt161Hn7BPMOGwUATFPzMZVnbMDHNGI5pKy
bkJlheRrTORRfSUpPDsTNrlXXMmwnDPFs0IKRANpFeAHQKTGnxFaVGeAIwyXYU0SBP2yS5xkN8vI
tfdCyX4Hb0cek8bvntXs46b90HwfcCuLCePb1NivQgT5np8AGaBBkL3nmXfOskj7uphtQdZ3twEL
wI0pmo2S6rBUhcFXOthv7LrWyP3sj84PngGjip/Y1TeA3dcmYwwQA6u7ZH5UEuIwHkoim76lmQWJ
vMHDIHQK6SQBvYARojLYUuRlQy02uV/HR1Mja0mk9nRokWrtJxg4m9HCizBpTU1pbtrkiM32ejns
KXHUJ6LPI+yqrXvzSz+hHpijlXBblNyVBvGiVjaeR9T+pEOyoXSPLjqQFWHL95jo0gfFNhRuM2cm
VePZmUEQVh68Vo1HlBr3BCrPdZsCgmjo8eLhmMCd2m2ztcfsEbBHWEctu2C/SueUxy7f2zrhw94Y
bSCwaM+Dfx0jR1yjiuAkHVRCJevx6HzJhqa5YbAzhkED2KKb5wImLL1AAw1cNGi7qujEta/Sq4yy
8GLMwWl4W850J/MjY+YVVWf7bKbu15ioiMAmSien4vsU6bW2NoEZN8Ywy/Pal7ZmMoYbLzeDnH7U
KHcPtocdV6O4uqJvle1cnQZuVSE3JIhuJYawvloy7jdzVoqLmHGFPrAiUWj8CAKs2kNfGfiQKUsp
x9rTNnJfDP1rSRTkLsuRGeOm++wWcYGaLbAAjWDVxAm4a4HUHrwB4XfsT+/hCP3CHPtXvq3x6GaK
PVDcTbvMbMlSkiPad9Ga+9jXJ5Lig2eGCEDaEZbtmOpwnfP8wKo+qUYk+G66VTnq7Rk96YUyp3MZ
jA/Rpujc6uo5mJDwZq7fQFOETm4zpVV9Peyd8WNU/U1lSr/4hOw4nF5CqbLPyST7c+e6BAxDusjG
/pOfaflTW3oXEbT8AnsXicZAyyYeXewAiQaAl+Dhya/vE6VtX9Cxsfs23E15GZybsH2Z3JhKuvOj
XFJaTFxdvsZiG6XbForqvFNvqExqkvUx8tMe17TrOliB+ua73o/BeYKXtKk74qW7A0CqEF7y0F6J
/TPXCcz0rTZd+1I6e2usrI1eFAG5dFQOagy1G0hNuC59OCMCHQ1iynYdytI4jDGnw7ZtFNdSfFRv
qDlTKFD30eyq09jFr/5ghrdoLMxz3Bgbt7T17TASpRwHRX71tLWh2EBiLHQPmh1iAmLjGVDQQ7FH
fF7N9p9ScfGJ0Z5VuB7tJivKvjTTcQzDU4ul+OZq9JpZJNWksFSefg99VkLEFQ5PAU5Y3JaNdokq
jRc1/acenS3j/HSVtmcc2hrzhcEmhOC5geti4vyxsHXPQS5bwFLqrcfASMhm5a2NKrPeBHZJBp7Z
ItU4G2yPqqOjEpnnwYt+olV1d8TWaKesfSF2rf3cjfrntmGGFdmU7QODrxjXprEnHjMAnkFsIdhl
uOy0xtDoW3vUl8W6B/96cxFbFVCCvKixL/gDxFEN+bttRMHFqc0SYbyptknhWfBmap+LELyA5CU2
oRxA/FiRt9eDfYsithvEASFieq6boFw5asT/y5rRaygcxZ3Z7NnhlldH0/HQE7uTOblxDQP3XU/t
9sBY9U6rArtWlpc4gOalhVHR8DVlTX3J5OojPRul6ohvYmj6cMvsoAFm9mMKJ56xX6Jxl1Tcwo67
vR2OF4MFxcWaD6HJiFz5LTZwVoSFLokUpS11AlF1BSFjPPqULHcv0sKNVp6ppKZn30KdXvfar8QD
a1DDE3lYtuzuWhzvHfmhg7V71FrlPiaK/k0fg4bpmqtIjOoCd/ogekNniwj2mTMyUacLH9iLnVtZ
TvTzZBNvPApn5zSx0zMp4RJHoG+vS6hQ50Ez2SCmw1WLWPIFOskIieO2w8b0w59uVCY74P/2ibRI
eVTNOzGFdA6MCJCHiGvMHkzslFtNblYzJSmMCwDZlCxWyIKHE29wOGU1XQEsVsZu6HyKfiIa7bWp
+WRoUxeq+tKrDkVL+rLXOcMqR0sBaIb5ZTKhVzAjFv0tcKSxixIa8V3WvJlW2B+y3otGOtq0mPDr
91cfO7ZiSI5rca/Kqr4382EZdhJ+wehQ4oMY7jQtWauXjcxuYm5T2wNSYme4m74THGTECB9liHrG
0YjvwXwLKfPPGK4asrbePfTATQxTdZuuSnjMy65u3tUXO0r2kmXsuXKxABVYrY9BlLJTCMCbVYId
qAJBVSVMk7aubzXbi5i5fffaN0N06FP9CroMXV6W4uuLg2OpJ92BcY+0Q2WQ88rYvE+wYQUCgoEu
U/XaGuEVJKOONXbKNqjhsq0+GU+wBtpZ116gQYnRaoZltrerHDqcnnzpDTPYxL06F5mTzV1z8a4y
4C9pcRK65T+qxjjjYRrPvtMiNY1Eu0Lk830M7ApfXN5vtcA8B/SNPiANbSYXX1PFkvRmFL53tYc5
cs7ptjYFlFPHUs8QufENB8xuClO6ByxCcbdRCW21it6mSWVn31n4INKyVo8oU3uFMrNn7XoZEuoJ
HRAlw6jKO1T/OyV6YA9m8XXo9J/g+b9jSMgPnqrHR0F5mtLCIyys8NA3FJeW62G5Mjy92NssObbQ
GvKNmaYeKDc891zcXPF1/AZiAPY45YxZzVo9Z+xMx8D0YFmPDZpsDEWD86ULsIoazBsrmvHVhbzo
Bw1wHdIe/Ryw0WitJv4fCe3OdRvW8LxS+1jmVCqiAfxNRyzGe6acn5DfeShJ9D3rTPNtalm1ZgTA
kULBIGzldJVCyZrOGZrvPbKUa1rV+n7sSghfs2G0ikxt32rCuU61eA+glj8yXdnXwDLf4/LZpf//
6sZO+FBYqzBEhcY+iBQygTkpwe7ByFEW4OZy35ozFJZb0wgEc7kbjDYyqxBmQeo0TAlhpI6WrQTw
3//GQ2ZZ/8mokN4PSDCWzLoW9yUJ63Mozx83Y9raJBZdKTb/GXqzBNssoTfLLb0NmT0gRnkbfvL4
IRD3nlBtQyKmEQpX8I/bWegSeovWFE6hlhyXJJglCGU5KBmCeXLLs9GU+rG22h/xjHGLltCjBT/Y
zNDj5RZBGWSiKvdTJJwAfxVFs9MfNxdk74LeLQWjUVBju6Sv/KdudVGwLnd/HxwRhNsyplcbAqb8
AxK8vOAfL/Xfj1W22mAzyg8pGzDEs3HibZ2hf1+eBgOGx5YXiCGR/Un//dsL4q6ExS+c95IaKTL4
ni9CW1Lhl/vzwQ9A3/WIMnBgWKDxkyxbL5Gf9O7+DP/8fZcsbxaqWL6Wh34/vpz+vz32++7v52Er
Q7f7+5UTEJ7UDgCNLa+wSHj/+OaW+9DQZ0B17Z+4+HUalwQCeXZln5I+wPrQECxbUnTe971UlA5f
lydoNjSGujgOAuvkWc0pJ8vrimlOQlluLkE5y1+WW0ZAHp8eNd9/P7Q8LvPuz7ihWsl6P4ocmt1/
vdzyjD9eMx8o/NkF+rnfKTLREnc57/Ip6DWn5Q9tyA48icEChMWrmgXPTQERayTSd7vAZJMyRYUM
zN4EuHBcvuZgudx+f60kfHbzj2r5OS3ZkcthQa7a7hjTJQmDLbiR4bREVJmU5ynqcff3YXksDSZ2
hkSAR3HjFWBB0ny7fJAlK2Y5jKLyt35cDchFZPamog6pE3qBZM7OQOcCxhNdEzh9C4yWcKGRjCHl
PqUDx8McBpoYxZZ8aAR2AZRw91GaDUzR7i4tyx9pGLwZWfZixZRggQqPtPIJePA1SDoGsoMRboww
z5jsN6ERg9tmh0caaPcGJ/SOax2rwBj/kIr9Do3wNxeiiJU2c2eR37SW5Z/kaB27rIb+6EHrqC3r
anO5rVCBXWOfgF2qoO9m6dyxhfgX3/Z3wTQXm0Pv4sVucBK8wVW/EmP9jVocvXIaoysEYHFBICMr
SwwtxaqG9rAljGWVjqVNdbPZBnDNELXEAIThZXg2CZVWewVcqK3BV61qN7rrQp3tsfawq5+7pqRH
2o4bp24/kXr9RMVs33pvhk6+TjDK74XzCeomxJ9GHWs//s5ovaEJyOfxidrVJHqtcvw+TXTv7XQ4
mTRmJUailV84b2Yvvmr6XsdvsR5E81029FlGJfCFGfQLvDrG6j/SwQlMNgtM4yFgiMBps3XYxkTW
evq2pQZ09b3wSxkiye/bxFgZ5nDMEVtEdG46bBWu5z2Fkn6iP7KUz2xvJQoBCHRjJdgc6OZQkJHS
3PUUUO0GmwZ6lImtm0FcYyJfk4SEXIszV7MTO+GgP2o+mDT6CsHMlKF/rmA5uHvCPoAfpSzxi8rb
1Z33DGcpy0drm6fx2lYttnfWNZvGWnfsaZMaxA7LLxqBLs1By9h7iG0AuZQtHSuqkia2NNLIX8fG
VFBWm3aNNuKFEtWVz16vijFEURyyrxK4+AdyFFYQ9cxV4Wbv/Dp/Gc2mmaiTRjUNbhb4R9vn4jIM
80C4GD0MK9hPXVhu3Vb/xgai5idrktjEtR1B3PRBBlHgGnZeU3waG+weRR5+CwusjmiiNygkvS0G
SHA8qfEyCueH5+KEJHQ2xoJYNZzjttLNrYethSZK6u2rwYa1im1aR7mz07USVFDwvyk7s+W4lSzL
/ku9IxtwTI62qnqIeeRMitQLjBIpzJNjxtf3QuhmlhTZdtVtJgtTMCYEAoC7n7P32s3wLPBKbQZN
G9fMksU2D3N9paqiA2MJSsUKG+tpGGEtQEE5Tl6IGiDL7KcpN+p7uuqYMFk2XP4UEOWi2t540PNR
YxSyvXVdTW8CG+o5mzDEEkuSLWOLcsEUCHePEdN90loyigFB6xv6igg6bf9pQF28B9EImq3KOUHN
OffNsQ3kPpiTfL5BbZX5veXk0yM5TKtCxQVKH5I2qOHg1kHjh64FvZJJG43KRN094cOKIdrFzwwU
3dPlphkOw1Drj3FxinzeKa7Mj0piDTMcv39yLUW1XyduJp4+04iYKFzG0V1kanjG4V+WvuBalXo7
153m00SLHoLQPYABPBU0ZmVnd8dqsukRNK2GJfXBbEz3YTCizZhO3Z3eiscqV99DPfN4COzDMJr5
rWNh5ex1o99LIzG5aijENoWBPzNTQEY9tS2s2rzB3LPtirw5Ivx+p8ycbGLKiNT9hojpooUpP37J
yhhgQN4TcwZjFNr3E0KPBjcNFAlDekydSqaFqX6uSMU822K0zrlArjiga9g42uhwJsdEa5cOVnBw
aET3GCfLsO6rrqO75ECJo1xFPIz2xRw652w28jSguwIIXEWrLAsHOFZGuYJHPKvVs3CNPvxzTAXM
dmp7DeX50Ide4vTHcaq9Rxt+ZmgnXzJj7E8+EIRzrBkPF9VNpahKRgUAlEntOoeP/3tlsTE7Bn4T
bkPxJaHLxs0BBl9cWy2mTsRe5JrlLjFksus7mt5NhjUWzeCzRLT4OGRQRNUE128WdwxOE/1hE+Ys
0+tNkFxQdcM2dBqB5pWc3fPDpo0R9O8yDbmT34pbN+AKoPUhWOdYvqWC+TmCgBLuXBfeWB52XYG9
UiuLbllXZoYyLgiPs9hU74zstpPBU0Nzec9yVb+ZVaCXatTf7zgxC66vdpx0dRz/Djp8spOuBNm4
GVIzLgZ2nNeAprENuQ86H1zvhOwddMXW7rCvD52x76D+blk2JW+TuQPu+i0i496vLdgIeEll+M0R
+ktBMYfij/2JQMW2uH4xBaYac1cXdrTI8Jce/rD9/2ZukFJ6AheB9KDE2xfB+W+K/RjPjOEUXOpy
pu6WBluxqfkStqLJNup7VBn4uYMaXFbqvnZOxOXBOseN16wLUVhrtP2nXn6zk1jBc5Sv3lwBAWfy
xpl3Fw9luYWtCIc1C+dYJOg6Ddzxy5f4X9+H/x18Fnc/d3d9cRJ9p7+mONGaq7v//VRk/PvP+TX/
es7vr/jvc/RdkZP1o/nbZ20/i5v37LO+ftJv78yn/7V1q/fm/bc764t56779VOPDZ92mzT8dUPMz
/18f/CvD92ksP//rP96Z5eXQBxsVfW9+dXMZOCwI6v1XdsP8CX+9cv4K//Ufp4JlcPSeE/Dwedms
Syjwz1f9M09D/oPkXuHhlpSWO0dq/CsU2LP+oVtS8A/3k8EjHDv/TNQw/8HvygDrSEe4HgFB//KA
Cd7Qg1ruuUJ4uk7d5P/LA3YdNWFwSbCEaRm2S0SHa19OwF8O0GhUfVtgd9znNnllUVh7W6nGp2qC
+UOo59IRDqL/EMPvyFBhD1m/ESkQX1Jj9BBiDnXbzehSi/Kc5CQNe9zm1XloWvte+dkzXk18+71B
20JqIDybGmGalPQTkIrlQ7jPDHB+FvAAyGcHR6i31KqyTa0EMuNSq1Y0+Uis/yJv67BKtq6qu8U8
yJTFa+pENBJis1tim93HHYzrAY0wE0b3NFfQCFoD21JmdP0qtL6SerXMqfp5io2osveKieHOsdST
quoGtTfftdAbDzoG7CLLECSp2eTCzyaCXGs/GzK3UaATnotHe+22KN1KbdzAn2goUaTvZcYbqHJE
jTVSSKk8PEtDNeAsUDBRD3Ob7laN9Q66Kt1UzySSskOw4gwftXwLDeYCTIkDRLgOalkYgZukAFiZ
oeFDa24GqwA3EXpetcloqIMKEHA+NUn3jDAPGWCFiKX1dUxsc/fLEf3Xuf9rGokx269+uQJzgFiW
IyyE88TZC4YwHv/lAIkRVHdIIst9aXpPemN0y8tNKmt0UU5NJ2Rsadik7S1TDiCcKZnokfvXzvz7
bSFH5t82xTN1BgKCtF2Gsd83RWiGDkQ8IUZaUzThy/yNrHlL7QqtvQtE9qx5+Serhz/tgasxaN4D
Lpx3fHOSCYW4Hjmn1jGmOnTSPXMwsDkEiXJgzziLcE7dbQRVRS2OaKSB30QzSdOt7vMtCp8DX8Oh
gja9/P1+uB7LL1tEvUo3HE5Yybjy+46IKfT1WV6neytkRxAhgX7Kw1k19s12KApzobWkpThQzNZO
nBz7PJ2IIYCUHk8oz01HLAle+OyG0ls6zmRsvSLdXt7K8UnKMIWAehs//v1Gm1dD4WWjbSxXuGEl
Updroydi+J4YxpiN9tS0iepx18SShWunIWuPHWOlu/S/zL56cww8GVXAeRj5LHotTy/WSnxUDms7
k8QY+hDFvQMrJYyqZ1rQ62oQEBxIsRUJnqkq/tYUdNlTUScHQsBr3NXjN+wvN1B02BEi+hg0Uq19
u4CYFYoH4AXNGoD10x++8ZWbbP7GHtM+5n4mK+J/c10OSZDC8dWjPTX3vamBAFAVNeSgfw7lJE6m
J5E+0qTFiBYfQFnrS00zfMK+qReWM8ClNGGYdF1GXYN1p65smBY0kQaWfGJAAQ2eEcLKTesDJnNK
LgJeSbJBnvrvXmnAJGqr5EAUs77J7fa9KoZppzQIcQXZyJU/z7ittdX5fzpfruyzfG1bRwzqWtQQ
uHWvrhipUbvELJgkqijvqfDanl0+3So//aa1frutfuRjscoFVt4BtMIK0hXc/7VbB6ysalIlYOA2
MCKXGWyomz/8JP+3bWP7hECxIy3rOkFKVV5qNoq0l2rc6SpxD1NavBaA8lZV7TyVGlAT2rDry3Ag
OtjdDqkwdDjAmadtR1l/rQGGWCCd/loTfGhNY7JuAueew7JetV0lqZGQc2hM6odt6XKRi6fJGw92
fpTSvqsCA5+v6PV1AVd8JaHQ1xioVloQwZ4vswN+qa+R5Tvnv//a1ybry09CdpdBl8XxZuf57xcM
MF99FDhlvJ8cQs+B6txZ9eQtdYB5S8Jt7lFur6y82faNefR87kxMExdGFT7EmYV6P6IY8odNuhpX
LM9mMwAS6ExlWJJcWy1J8SaaOvSifeh7nKv6dIvp09qiwsYJ7lr7sGGlFHT6UXjSXjWuuolcADN1
ZvxpS+Zh45cR7rIls0/fslhqWP82R8fv6WhK4zRtcEPb1keNTHs/RxttorjvaaaWaADCACFTODNE
VkURljuy6hESoMJfmo37nEpBDRLl28YW9rpwxB+20bxeQM57y8b66zmMfFxN5r35yyjcOilJLcXA
paS2b7zG8A4Ko6nlFS8azd6vcNunQM+OblT5uzL85nYITu1e6Dd2lN0wofxIYkwJsvxIbC9+HAx4
xarHGCWzO3oSAY1VIKaFZ+VrOWXkJAvtuaVusixGUZ/TgdmeVKDk3PKPe/9qWJj3vuHh/mZkcFkY
X5+R+PyTqCKda69bhOtWBPKieBiPkaSq2NT09XB3cBqBk2sMFERF2hJnjXPxYNcFNUS3P/T5zk1i
7Q/njH0125g3TLgsOR286czFr83WHdyUYvJdRIKxt3Ub0FR1XMSM9eOTjRh6ORC6iLhwepA+JlB2
YEi9IRIbC6a8gJYzEc+2UGA9V/VAJIPtRUiaTHdvidGApFBvKHDRfu7xB3UZ7LuOkDXi3fFZEPAS
Ach+MmdSTzuh0yqyEv80Vrt0bD6GxCrXGHjapW+1p94SdE7s7L6tinAzFjCLYIljAsL/tPSKXp1C
2Xz45G0dk7a9yUUCc63jd2ySXWWXzbuciOYVCKxSwk/CdOfRBWu9wNtqyYRHtgBLe2lZ+WzI/d9f
BC7e/qtTz+Zg9sgc9BjGr+siTFf9fnI1bWcx/aAuAnS8ykKA5HzxFKbCnZl1977n+FQsunxTAdvE
KlaVG8cgp8EIxBbiqbnwkoGwcHr+dpjFdyPFy7Eryr0q8s/CtKoNWOQvfurVO85nuQw8ZVPdhCvd
e320l40FPyjxPUhF5W3ZKeut9J/IfSO5RVBrS9ONmrxXeuo48hRyXTP3/f3YmQWKAYtphyDyQRuR
g+FKQEZ67AEiASn80dcoX+0eTkBgoQV1aFouevC7gnP5PawB76T9uFSS9YLpkstTe8GuSWC+RBod
5MBXkCSrZmdIRGWlo3WrnggEGxXtPRXnW7a4WVSq2CDGjg/WNIBftb2fS//fVv6/zf6vxktOAkne
samzcmOu6lz/QLqXN0Wdspc0qmzE/iFF8HMdvhZ9iNEYt7FNnaKnnVZJmi46rAgnBbPmyuI+RDoL
iFOAvMMqbibUswHYNeu/P4T+zbI/byHjOPMNQWndvV4URJrgINJqMF7zXLjqu8cMnfq60BnbpWSP
c5phRCZ+ySeANFXMf4Kq+DpGTJNdUu0XBTEk1uRCgJ1YgP1h66gXXI0tUnddKVg6wFjxrlEio6zt
GkkBR5kSFkYT3VsGLXkCsZtsfIFnHrD7eNSsBht7FplQE3fZFIvFz0EvBFz69xtk/lzR/37OSczo
ro5uTzfZtKtVVKpKTXSV8HeDmQIdMOvkgdYuiCi5z7tce+UhyvZRfgpQr2+z8tNLESwAb4AhpdNx
M9X3FrSUpoXZrp9keLSKT6Yz6ISQnhGNQjk3jMw7P5uGNdZ7ucEBy3ndcVZ0cMbot2CpJJYWOcK6
S4bgTrkRSyrO6j0/5Tke6o+iLOIzeb/lDu/yHVAaznPKfgeXPQlgIJDLyevMraOibyoOcYPaAIKT
QnVrL2YWbHvOwYzdOzoFRKh5bGeHHqK25Hd9pD6N71SVB8scvF2VB1Q0eSvCIOqNDZZ/QUn+wXNw
gUM+7WH+zphyP4sOZezjmC+mYRt29Q9+7npZ4UelASg/TFUSfJUqvhRdrmYmneekUu10lNMCCvSx
CCI4AaEVPwn5xs4Oz2YO7ES3/I2LZHgVNAlhuyygGeQktA1aE2s/hSniww9ra5CJXq5W0dYJxEqK
Uh0ZUL9qbj/dm0iTLZeShD2RuZ71oX1I58pFMKJrMIr0zTW04Rghw130eKYXLJvyw9RZbxnYM+Z6
JDV77oqWDkaAQQ7HDF37omL03Xmtw4jVpsPCC/1wWyjfeZ0Qa1piq8KOtnEmfoxTIh7aNMaxM/bU
gUYNIyg0vcGZxxBHbh1iMVavXARvMpT7Z7Il9ti3/Rvkl+C+c2hc8dDzS8puIzwMK6afUdGnbr8u
Xa8nmXWolqhCw7tSZGTTWIhLxSzRw2+7xe2GcThvsVBbcbkyaRWuwsJ9CQzInGOZ39Q9EtvIMUlo
0CFyUmV+kw1Z89Rii8MYoUl3evkdWS2aVrdPTtSA5ozBFHEPOLUnls3ZxoGKxyvhEBiYXjY+cdTL
MC+avaP6j94FtR1oGMqkjeQGiAZJXEDwKV6cLRtKRuRCnx+IbkWC92xNiOKYVAHPmGCvVEazqJm5
rztB9Eta4prwaspCfU1mXe1uhaXOepyGcImRDIg42bROrq0MAzhIQMGcZn827JzIuhd0LjduPjBP
bcEBTgXxW/EQQbXzs+AwZHjx2vkjHPfkpoV+r1fGMexYNjYX0gqTbpX7m9hrp1VloH2n6u4SA2Pg
YQnFvkDTT+40/noN3U+JLXYtUe2ulWsOW1QuZJ1a6RffADWACyNZJp0X3aUpzbWpZvgy5UsBAfFe
GRoNwyQli7XQu7NnjMaL6XNChuIZFR1t8Jl7aNVgrQUTJnIsAD6htBMbiATbxA/8E/Rf1mMS7L9Z
sa4dHrt8dM7Mgco488lNsCcyY6xbj97RWc++d3rvLJD026sBEf/ZnTc6qnFFp7Ccw4L0A/ykTMFY
JW8Sc8L0HgbVygtpZUCMqMwwuBHjdwcW7Ig8/IxwWcMPVWRLZUF01OLcPunI1lkMGsE2mronKxO7
kMCiUzeQWaVrDOWejjOoBplHTOGpM4az7/S4cfNQv9eGdgUoZnghqazfGp1Ua5rww4ssmwTi+/Sc
GOLE/FHbEeykbqVg4xJogV/CZnpBsO2BLPeM8yRxeBCCs28x+W2zfjJfShfXFj2w7oi/WSfRbY3b
KV1yWm3K2s5PjqlILIgS60suAmdlotk9ImQzl4VW62+VbyHvwq9dw8TfsnRnP0nqEwbQwiiB5Uh/
eabrye8F9nOMOhYJpnEDKN5xHxRRxI84TSh1jAhvDTv+SgwzUEtOV6aSN6M7ez4pKQ/V9GopLj2Y
sEEjwD5W/mfWUTVg1fghZj1rZZvt3qy17jaa8EAi3b/vktrh6AO0wzKbFU4e7FpvMFb5aIEiyHeI
mp6yflC3OqqylUUgGetxYrOS/uz6t/yU6d7oyVb0Bptqr1HuCfZB2aZ15g1lkleDiQySsfrQ48s5
ZzkIikjMrqH72SW2KBROVwQlA9f6uluquK4RAQ1IrSF9qf49L6yXhib2OYlxYHfKhWdmIZhNYohR
NsiW+V2H2o2XeiT9dYLGfo3PBcqE8RX/Kteq3s5xiOhbwn1rNKJ6iUSOBIxLKjWtek3ALi6FdyBc
hkOciKKFNPocicJximN1X42yWMia1GcDdW/Tdo8qc+JNGpjVkt6usxmNGKB54TzQBjJuQ8rhbivb
JV2KFEdrMy0iwDF7wytwxgSAFDUdtWSPXU46RB2lTnokzR7YGUVXv7CIwMmrEY+8eiYVmjm02b2m
7XuTUbxhxWIulExuhhBlfqz4gSNitfvMdsikS9WG6wV5TmlMhFAe3xbKPuWOEwPrybCURz1cTROa
K25iRjUGwSorzMcQqqhlHDWPeEAdqE+sFes+z+Sp7na5Ybo7q5pp7miK0lC8Tp5rnEJXx1EcHnS3
qdZGxhTQ9BijS69oWEa2zc7Lk2Mpn/AZ0k4eEUlptbGwIoZbXXds8pRkOy9B3TVYAODkWauOujNj
7xW2yVAYi3wsaTiSG4iDwjUI15DPxADC/g/zs2fBmcgocrVx2ZIWR9ZP4o/Hqa/VVuvitZ6ELatw
22Ed0y4Let63qTVLSHtoR92PutHju2TSHlJLhes6o4cyJmG1SpMRe1mXHFRtk4wwTKS5xdPeIs18
69LDWdBNCTcyKwAeQwPYA7N9kVH/tde+DJmDOysiTKkdl5X0oV3MDQ+u4xhOcO5EHjNDW/nP+MMU
FhtQdjtEiSNaU8s4CQwOMnqMWsqMnHI1g25ERCWpHbR1pq3Zl1snad518iwGRuJhzG416t8LVn6U
nYg51NJqM0pEEwPpvmPtvAQYqWdqvE3NzL93K++QZGS4OI2mkRKE8G4cgk3blDem29KmYe60UYaF
xsN+ZEq9EpHTn1pC+wIMDpuxm1rKMOm3ce3n7bcyIBQbyDFud/MtcImSGvx0J63kSVEawajTvrY9
MU0dw8C+B7K7QAmFoticI7JHp15qPtM2kRwV8JhVNrmAG0gX1qfZ7zTmWNKS1ge1Fdk7U+jR0iUo
eyC3qNO7Vfml7yD3VlQ3VmXK0Iw486mfXgUCrHUStNHKAsBDpqSFNtfNmnVfjR9lbxJomzofhlW+
xL3CPDrUyMG0eKNJphPEymyIRl+nUn+DlrCpEoLEUlUTA4CEkQorXjZgeaEYTmSWasup116tZk6V
Ht9Z24P9reQ2rFlup8NezgbEMEECSxIl1B2zfg5ZwDGtcNc8bwOooVgFYfnNcMyj6+AjGRnkKMCE
5y6nZBejpTNJxqqrMFur2EMe6ZC9TeNuCiYkw9otQAxvQtkBy37hImVbJm7Fbm8Tezlk/l3vY2DG
yQ1vK8ULOhmI1qn8Lxi9bs1gC6rLH1WyGFg4tSGA+LkY5JXiPZoJKCNOoQZSv9LS74JUFS84jY4F
p2dEeWfo4MCYud0QQdEwXCt9GfrfEpk+OG72WDoQh7ryuaHesJgoa6wqPLULC65vgsEzz/SdF3Dh
8yjLLPyU04X8kO9JI1ZZn1ObIKADszr2NstYASBkaaJ5e/CYxuprjcDgPpPeLuRSsHISshbjuRqo
d6LbqjJ8LNXslvdtdaYFyClRDdoKPstXJkcM2YAsVk7oPTuRztBp5Kikkf7W883FCylJfltG5MOT
0YA18vLA5SmXuz9vxik/RPDFGNYu/+39bt1I+/3yPCfrGccuT/RoH/71nMv9sdIhQLKMu9z7+UTD
070N7r3Tz7u/fNT81n0igwkEmu/vDI0snQK/Xlkh/b96Z9GACFz/+rZjLVYU4nHDzl/jsp2X//18
5c8P++VdAk88EtKETEh0EYTmeX/oNjlscRBjoZm35fLyq+375S2vnnO14653zc/3md82aFGc1hSj
xuBM9hH9WZhxe7uuu1u6wrsuRh3Qu8O7l5KF3gXtdiCJcVnKcDqA5yN4AaLHkvgEKOhc0TYxTlwi
Hbv+zpRM8OOsf83CFgpR9N4l+TnF9LWvS1tfZs1GWYm5Uk340jeDw6HeyrXeJM0iqgDCGEP3JQhz
7+wSblvpvb/HP5QztFlkBGew4fOkrGdF450+JYqplZbtMakfYPrkp4Leu+OWwPWy7M709oMjE4Ie
WIKxAMFUFsKpRyzzow694CHWv6keKrpIIrnLlUWOp2cNG7mfcubn2jC9qyi9T4ZwHfTd0tDLAcMy
sHSqfStTcjWNU5wtdtzvUwMWkOr1YwztQ2HEWNk+Me1yODXoj8so1XdFN7nLakxZSsmm3Tqu2oaW
A8s/JTpzHJauDeW7tqCZS+2uFW2FXzlf5WaXLvrSpUFu7gIwHQ/BWrFiWwaF5S8rDRhrRRTpuvY1
uptgabB53aX6Y0SpG82V+112LdQ40yNwJGwI9tg7HDoLV3ykzNlmP6jTYFg27BJZvpsGtNyaM8IJ
c+kKLdoOeavQ1kbMezri/QD+ZUPl3WpyX2X9mbrGu25020JvV0ECQTurWQeFPYZrt3kGIyFPoZdt
IsXeM73xrTS8O5tuEpweg0ouPKiub2Bh9gqdXRtH1GiT+5KEmYULDm83+OOdlXJBRVZ8DEWx6Rx1
0+d2us/9nj6WCXUIUa3TMRGp3KRgaymnm3F9UqyobyXJdUF14+o+qbojzCGDo34xFLLa+hmabZy6
q2EaY16LdJQL6CYqB5Cxo/6cIPtcykmLdlNGOlhe0clxLIxL2A8Mag++0cttjnN2cka1ly0lj5BO
5kiWpZvPcJGWMXDU2g7FLAm1l/kirIiOtBSjXgG48lf2FES70og+yBXPN5lufuC4DbfDOKdPN468
CSF2GR1bjM6EJB0X5/TYlnd8tfqc0U3I6SvfAMijoOF+1ikCF+BtHMtRayxj2253bRivSU/JS9D6
PgDPhVkBdooG4ns4sCS0z0d3+LAAgex5UbhoBtLSszl+qXC+AqDqj4rwiekRcHy6q4hZ6CKzPo9y
WXaRWk9gbgA4Te+2xUwSKtBtmvtPSWB90EWyFDaI0B3BdmkHxHlsZJb6u86VGk5ffCVlIGno+rZJ
jIuHXjApXoc259A3CS8lssOnalTdmjGRWFSOSP9NkpNvFOtQ0RHQbZeBeBYMj5U6CqsgB2P6BswG
05yxNjNEDIrInY2eul9I1YYNT3Qe46b1VNfJ/dweGKHRMGpDjjWj+impYU/a3wgWRVk9andqQtcS
ZuQwu3PoczoSMqfrAxH1QXeriCZapgJrv9RLY1dVOKFbl4sG8mRQd+BW3AjNiOgJoTDL5pVg7WMD
gWPbmtOHHs/8+PFRlP02+tH6gbEkle7QtV69hpj9gwOwX/ZDyhwitl4MF+4683xCTCxMtRq8Vc8U
BIxO48430RpTXGRFlS4JsvE2LJPJpRsNynMizdbQUBBjN0F0REl4mBwMoNBHyKZm/RII9eBBXltw
wXhJbUDUSfTi6eaiFLhqyOMDmxUbZ7zxOOzFAYIUVVSr29tj9KRFmlrSUwxWboXIUyKK3yoCyPu1
A2xhlilNqzwGqahlJqDorHuKKVuYVfwj0+S9bHQONN8altNkraOHGqPCJq2wvxdjep8l2Xm0hb6m
WWC6xkdjmmJdN80pC6ov3kiMWxygBmj77KmcSA2MsxgxLUE7HEooKIep3JAInW7cYmI+AwlKWRQT
jGbtGHxMMtbFHYq14AwMCt35S1nWdCfM/t1HNkFeo5EQ9DrSup6ClzixPkU1ooOfS0/T5MDnZ0pR
p8JFcRxuXHMJKrBa25VrnmrOgFBp3+qY60PvvmoqZ8FCcuO5Axa1sO0X12jBvREmr8OwFX7HxW/c
B7V2BwOugk1CoEqC35hpeLX0XXpnoa/arZbLlzAYomOlZ28OE72q0cUGjhNTeELpMHU4T9PU7wyf
ANmaMzSZiLB3tHiJ4NdawpFhPZvRJy3iYadDOnFSMiOi1n8PrVCHpNN0uzYtzlFrf20p4G68BhH6
6OLy8187o4mOiSc+nYHntnATp4JFYuTPSMUY6kpPXVhGHJmhZ+NHETDhEOShwRUbJ2e9IaMRZE9b
55vOPZAnSWQIcRIrpvmVxMmSRMl46nFaLIy+CGAQNQ/CoaZRWelT3W40RzMXJldPlqogJdNO7dNY
GEcVzku8uhaHBm9d6bGuly02yrbE12iCct5GFjN+hqqDXnsDIJSR9aCCtBfn7grGTLqzm+AHDJQ9
QhWoHJiDyfKksz3VhCAHDZYKnWriYq5Q9fgYkAwzcOrheBzibFdgiS1zOJ+kaXLhdAgaWuX40FcE
Mj8T1AEHXQzgsaLhDn4tqbsdRWG8sBtU+WeLy3dPPqhWdcnSDUwCHmanG6Z45aCJBQ+HNx0sWjef
pDgU0jWfSBhRRpwI3llPxwQlg10Shxk7NiazyiDvRo4E6pAfb68zmwoIxQqMzT1Mj7Y/VcFnHqXg
Z5Ur17EoSd6RyUNM1Mu2NcpxRdjVVJj5B3XxtAp12IdEgwNmib4ESfCltXAMEbPB5MiojtpAGz0v
9/5kMwcip8UGbnFLABaQBs09chJ92EUg6Ysk5mHMYZNWprjResTrflBxaejEa4CEX6JEz6wdqx0K
dXX5NasBYIuivImwM91UrrNXcdDhmPD6DSzofMZdbGS8a8ouPqxYuJGDmenu0RPxeQzBvYz6+DD4
8GkTbV0DTHVi1bGcIbov+orvgEyrNQwTdo+BhYWouoeswR2sTBy4aWm9VF5P5GL9UoW0s6vQ+dKW
g9ho021r+WRfi+ash0xJrKw5o+I+6oF5p8EFrVTvLvomvHU4/Zc03G9iu8s42UHRybneWddf/NbB
LT2CaYN4u+RKoq8q1mMcIwTWNBDQ7BrRmmvk3cEITsXQPNEniGe+eLai7v+AW7hR2SzZRPFUNSAj
rBE/ZszmtEDcJk2d0Ada627omHJ5xGXaTnWDozY821n/0Bodtc+CeiSdd0O7HRrvMZttc5c0Jkq3
FKUxcAbruKSa8vOPbUd7XSEOEm5BYykd+kWmaSVDbGk+B4IeVRtoGr6sWNCRwU7TTPBfW6soWMCy
mN85obsuJk8/XG7cQBuQ3zF1ihvyhOYbx5+KFS5pEEct1n93viHL6ODCT9vVOSCTom1fUfr5izJ3
xaFPNSaLTWmsmr6Ojr3z3EQhfQItnd5Q564Ts3V3RuINh3JQKNDM4uRrWGgvN5qOcfbyP4Yrh6WD
JZeXvxEXbw9VfEhErH5CgaL5f8Qc0UQF2NNsCwMKTj1i4KQsdegv3/B/7pttBjA1kHRcM9dsj3Yb
kz5aYo4aZ+eqM9EFzCPWD9A2yEBaNDL4ImZ/KSWhMcbidgER5fDLeGwGE10+PqL6VpOwvIszpz9Q
so5x5eeT2rST9mi1sPXqNxrNhKjMj1+eNAwo3gahoSwwfS7QTa2R/57Muei5vXRm/2Pg6uX64vOH
HZkzKlKNUN0IvRTPCGZR4JxVbK3yiIMx17sGxgPTCo4AsmH0+QaMAAF/N3L+UhnG+BQfP5UXaHV7
z3fHLeWg3c8H5/U7PySNwuHbJE0QVvHstq0aM+B7ZnwTmt33w7z+vNzEDBVgXSyaQAr+whi11SGL
4xVq35vYgSHblE28YhZHPn1QKGBJ3CRajWSGdnmzUzGxl80oDoTO4jjUpHhLcG7vZZTs0HITO5sE
75VTaWsT/3bQwEhuR3LBLjfUs1dG6zJV7iuwR+nMzSqavx68/C+d7ypZ0klpPFKwWpqeoTYyiM+1
NbcbXqCo08qpFoExV3BEiEWzfS4cc6SURth9Mr5xBSSNcIEAChFNB0mWbj9ygWQmTuo/goI/T11/
n0rY+foLlA66mX5HlVd/mVjXLpCs3onB/AJt8sXuQMU3BDh7mfPgR91mnIaQ0nm7Z078WQTMm79C
BnitMJmh6uOtcZLeulp/jwLzpZ4JJL72PDjMQNzuXe88PtuoYJhV31zLekd8eT8omHZeqQ9LNEv7
TOZHjSL/UuL6x9JHLiTBth0rSs5fi8DsLmPKyFWpIAB6PJF/yaJu/tP/3NTUo2g6tOE+H5vF5e8p
TKItNunD5bGrp0bpfPBd3vLysN427hr73Zer53Veh77+8sfL86balhu9ss5FktEVyrN8F0BdWtJq
+EF8E+ZU1C6VF70S7Y5Rn2pTVo7as8sMYOFmXnPolL6S2jGLfSARrYbsFIMXaXjOkr7gvVbLW1+B
U1CkYeMZaiDm8oNkPSbzzn+wYIItU1vb4ONjDUsGoG3yUC1pbWBTpG3clO4jp5yh/2hJlLsFzRrl
Q7+2C0InuHicHBcAQJSuZBICtO/iB0iC0MtGJjd5kcQHZ4iPQ50NN3bIaaXm2l2QgqzWyuZbhcxz
WyD5rMT/Ye/MlhtHsi37RSjD5BheCXAmJYbm0AssFAMc8wwH8PV3gVnXMm91t7X1e5tVKUMSRVEE
4PBzzt5rFwcaCeZBq5oXyn6XPV2zFwL6tuj1nYlGOcQysmCbNJ6h/E4ktgJ4EhH3YgDXqKwLubcc
QP3+YZJNd5uWfN90en+SkXlshXThy+OkS73pIClZ2CqiuJaIzGFY6NT6vfHHBdl1yuDVdBmTpNRK
P+qpokVjL1uXez44It3woHtW2Q8jyfud6Tg/u9y7uk73jTyEm9PHv2xR6mddamEcX2pu5a8qM8lt
6MQR33qgdDa/c7fvhTceKWdfIcubzIYZ1BnF/Au881tDVMiuWQcBXeU+cHW8Jr5Eb2DE/aawvJ3X
y6+0Ux+s9vyJ1dG2TGoJKV9sf7q5ApET8/4lnzDwZlxnPVTgsWoUM5dl2CP5+q39os5Sl9RzXgwn
VltEqG6Id+IFx0l/EvYMCKDPZeDE7h9cTCQxL2S3dcjWWuvEHLMATel2OG1FtjzbFCuFMI29Ubxb
jv3ThRjPpcvsg7navF210D3TWBz3BA9GyaqlqpNgYIg0kN64T9riRquXXS7FuSW3SjNXwtClnJZq
JyCN4l0eA1tPbpplfEKBvKl4vKWIAUROQalscFtRBAJZ+Q2t6ywEyoOha600wSg457kmdNVieJWh
JDHB2dBAml5igyFw2cpfmoVv12q0c9l0CJNwYxfTd5sAQwhX6pZV7rfWoVfRiyddje8yHz9KKcm/
nA4pPXuR1kS0zcWn56I/W2DHWhqXha2qS1WWPzj6Ge6Q+BuhFD/Zay2BKOURa/qFhV5nrvTL6arL
4Kjfk2H/HhjJs0D/APIbpp1QzE6G21IWpHiQFRBgD7i4xfxVdN4fkv/YEIOibludq9O4Wd0vNDBf
o+F8mi/90KW0d1gol6b6OesO7778PXkZzbNIqCCe0gdZWN+zZW0FmMwsuvFt9s2JmihFLODFXKKk
6DSWu0Hg/p3zMtmmukuTvbIe5lh/6z1Hhik6Yfrw+q5Znwe9SMumnhyWecrOltc+g0SFdMs0kdZJ
EYio04l2VqsMkAAbRw98vTSZ3eIXyM3lYrkWQ3peeNaRdU0e7Uva9PUeBBSjfjhGQ/+9z/WS0f97
4mUZMZzGpjAKmn1j5J/byQyyFlKBJh7lZEHrLk3aoA09CjTkBiSVUIEKtXAjbhAYpPOQ7ce2uTg4
VxlDVY8yBis9P9arbchuXluavE4sLv1M7wpoftCaotvAiD/q0t44zKRordk/lY4Mx0wbTOyGhGkE
THvRhxevS5+IctgQymBMcF3SAYptqdH6xcnDasUJmEKZRvTTHLTWO3CVrjrhY6q6b4Ol/Yh874l3
eGYnsiINb3PM0lPUW8y54UBugTb0j0MWnapYHCqTzpcyMbqrNxpMlqv/QfxcDthVfTd7qqr5eeyX
91rVbMeM/ESO96Ul/WGjcXhGgf7RoIFl4MGjgMutb+AaSMXq/S/cBB2MWbKVpLJ2HWTSWBNkcpRJ
tydyAJVrh5TkR4yWDtxj9Lng4d8avI6cq1JqN0EueqYvCGqYVw4WwM34vAh8SnZU/+z7CaIB2do1
ALJq/l0PyNBaZ+VAuGKv9d2bTJxXphY00QY6yEmufvdVwz3T8L4Ribsfmu+RHmEId/UHvdCuqUFA
ZuK/TWtqCpNCBHHbqBcLm4byTQMos6n8+mcsU1qBNekcGIJ2oxcZsOVrQSQD5andfTBMsgOVevUB
qwI2r3FE12bq7B6m+Wia46+op37JhuXWOjqhirLQQ2QzNMvLPzptUW6u4zfi1bkoURPMaUMioiSu
56eWYDsaoGVszL4/G2PESYSgnxCb56I1MI41iNoAtQxYGdgCE/A9x25yTfwW/p3Rrbgr/zGmm7ph
lvxlMBQ44H5K4OxXxVGyltgagwiECUWo4XQLF433M41gsULmzA+LiTt9oc+qu3MTjlJ/8FcZvV5H
p9gTD97k2M/NTHh0hlKvQl5hoMaDR5cyp3C2/JXoftb20uA6PyM2NTjcgSpXCq/IEKn9MsTAgynE
4IgCxsit2NhENfL1yqG+1HXdYPzc/ckMdch9ZE9JVrC+mmYdQgNiG9cirSrBPJ4g+dq7yaubQBj+
S+Tl9XOfZrRQ7G7cs91M8JIPNKD7LDmXYv7WMM+7+HbvXpykMXd4SyRCMVFdjMKvw9gwr76Zf8XQ
1S8RPorjxExM+W5zGdYPHlDj7WRwePHuOSeCjtwT4RDnaqJFrtdLeU4sCsQsWztLa15Imw/+brVh
zjC1D/TPHp0U9dz9gzcsbGZxYzfC32fEtpySzkITRFs/dhRokYGbqGEPBXKEjv4Yt5KH+wdjRrmn
QW117eXmMbgn2VetrkREnxuj98G7Qm3InQlnYVpIojeTI55w+zJxMyRSFH6KXU1zMA0wDdirjs8u
WZn68uyJDLCmLsyzM8BLjHqmX2Oh2pfeAAaNK4JdYpqaey/llIt7oX2zqtd4qIiOXT9xYmPeGesM
v9JIircFsDqTyyu0TRTdWdctDxJe3CZz2M3UOmm7fs/b45ilfZFj+buzQSVaZutc8gVnldEmB4cJ
XeA03RLoEvGPG8GWdidkc0OkbZ0MW0ROJziwXWVvFwVlzzQp9/p0cTZqJL519jWG60XPs40MhpeK
KT9e7RZb9sPk7ZVVz888C775/kB4FZPulJR4ezQqZHjjFDjK4Tn3UZIYl3jmFteZGWJGU6s5yKBA
mZNQMki88/OgH6KRtA4fi5FkO0EuWnoewLlXrXNI/eapXyxJI5DIi9VniYmOIcaiXadWDKEn2bs7
xERtkccQUlhzubt9dNCmdOEkbWYEo9sVIBcmHT9s6fHO4S3bg9GG0FvTV+y63gvViPoC8QAmStBG
CYLKzurYK7qnOLdv1ZgeDRp/7KA0YmvNN0+n9rgbeocaLKked4TUU/kpC5CtxQ10a3vp1rDj+Yj9
4BpPjXuV6ZTvl759rBeIiV1R7ib4a9mo/fJtZaMlhX4fr/KWKqcgKHgj0OtQukbZOS8xH7MJLDbe
xAqzDF82GVjLWD4D4smYeRKCVHVrRgt7OKiu+LUwtSQugJA2ToAAzTFQa/tPFqn20NPNQ+I0Pbhp
dF7/vwjuvqmrgqjxm3ci0BzGmrJVZMhH5gsAlvnRU+CARtZ/q/agaMjvxOM+VZ22Ic4sQsiSofCa
c44R2xSb2VmYgJII7BUlggAKbki5MDcewGd48VeeEq3tWzOtgblarmnyMy+Ff6TYp4HqdDDm2xnY
W4kMM4mwFGuOuGZlQ0XcYsmOfZpgbXai8dqh1UoJ+YiY8YhIZ0bmvOOSSW/EKH40EdsPOQyHMqZg
W2Cl+2lXbMfCPs/TsFqm/QnDMfHWBmnZcWbF7GZ6ebAmKuu0gAI3FKQGNCo6WU7OVbmGg1pwZVL7
V5T5kj04iuuJ0eo5SuVtEKN2JJfwvY+NBlpfiU9JGucunbywAgtBpAPI04Ie4XqOA/SxaA0vftac
597YNSU3jHnyjnKoSfzBfAWbgWHPuHzLjfwmm8I5lD6AUeYdyaUUtbbJJveR++GrPtXfuYT0o9TQ
enpL6x9dA2jsGlZmmtWbyRRq7wz9V5mm6jSI5AlV8eo2mS5zal+dIfGogtlfdKV6a+HdL45CdcLM
Y3Jozjpg8GUFz8lJmZAsy2cztqRh1eLS6dgH7JqKiugEdEnkpGGlTE+cX+DkZH0TcNGmZsD849a4
z0v7OCxIaWLYfKONf1ycPbK1BaJlphLiPUcRYcGywGEyYugu7S9jMbRdmQH16phIbJOpDiO//7pb
4+/vWFH24zZLHuHldFGHLXR5rcVB1+na1Z577nhrw7KturCy2SLmBllSGTsrFOa4P1GI0AemSeHZ
xL354ts4kIJ0t1DczX666sXZ4QQPIjENG1eI5QCTc3qo7af7o9q+RaHp42kFU4DYu2QPMsoOBZRs
fA46IQ2iR4hgentXOf4eGwa7gtQD3dFVod8Qh22X6RX2B1lhDsKRzDMCH3HctfI7i58FL9A3u7s1
U4+1r3guXqj1mZkt8sDs5ZwZGZtN3DRV9iVVrB8Mh2Zwtxhb0IFfpY2IFUkLySGr194Y7Z1SDHDL
AglTxBVQJ6irnKWHFrVdw7+DYkUJYADHpIlMT7MJCsg/rZqsLIlsdFtBNWMf2HNsMM/FLryUFiRw
nbwQRD4GuVWPhB/AZYRAGKKLAraWGZsOB+zgoJlN8he7mfjVGVZjeiYHux5vg8WOK+/4cRmhlowg
8HR+NGzuj3QzCtr7kpqJhuALO/qejtFL3M+sdMyQkK9R7Q4z3DJf+2ONox8UTVkQl8GEJsNA3WIN
QWcVLEiMtIbA8AaHTpdmN6OmF2eq0gLTw+/IGhhVEimEMoGTpOMlEdYP12A9yvT2gfAfxsY1Nl2T
dV4yP0bOyLUgHjVlc5BM8dRwksy8Kq/TXqYcT3mdzt+BEhV0Vpn6aAkH2671rZyJc6O1JvUONhXv
DMPIlc3G5q6btCSYUHjQ4Ny7iAutIvfCwZBf9/vJ0rgAL8vjnN5GU/yUNaVD7fMj9/Zda6EJ4qET
e8mpHD/kwrGDjU66fFVih0aEAuYuezDTR9uwyr1TT8UZoKRxaDEQdEM/7QpJkeuZbOe9XGmvjoTd
pAyb0Bv9Yemc7to2Q3+tmLkXzEyPblZOx3UP7BAhd8utNTt+tr8PsbJvI9tIfTJbDH/5liTh8Zb1
64RnCZm1laFSkFLLwfnexW1+vn/QxuFTSi0+zVottnmVXICP6REoM+TVBkXIuVzcd6k05LNiNq/z
pCcAvnCCs44+MWwf94upP9Wid3asJeJsDdEZMQr7ISLQa0r8Q+M1n3DvzaDpjG9y4BTtAWgpgiy3
60mlr1gHOdgfmsswMe3X94/22knMONPs6LTYNEH5Ky+Tf2TY4+/Xmn+eehdsIOVk7x3cJvf3NPmd
DVoEBncNWFGlt8c5w/F0l90aw2gFhgkdYeDosTEYNz7bBLVWamYLxo30BJyLjP64EOMjsTMf6YgS
NHNxM7B//Cay+sGdYixlCwhR99YVLmrTNuFcUtpDxU4GiQObptzJnlf+PDKc3zjsvNCxEGAbVOsb
F+0Qr62eg6ptto1y3vraaymD2C7FqHvKrnlr2RkHzcQadF+IaK9UwBUsf1N33I6jXBNc7F9LuVaj
g0vtnyQwern6XeYSzO7Z3DabZkoobq3yWLhM/emskYdWPBY6yBIVzc1BhxLBThG9iGmj6Ehm9ns+
q/HQje+GhuE6YltGNjX9b8pDo6+DPm9PuF5Q247cVO/vk+N8aKC8mHzhmTdxDN1fMMF7yyZmt6Wr
+HVhIxiydeVeDwPFIOw+YYi+k5wCCFOM38QMTSHXZKhVNm6sAbGEpyI2rRONTFx1dBS4VhOd+CNi
6OgZsGCZBktNhtyn78eBXQ9DB1kzM3WPVcYYL6nlqXXl12r+77ucPADOJoS0iL0NLTSJl4H8Oz7H
Rv82c1rhUYKk8u9TUG8Zeqd4vmN7eDHCMWPFymbWx3LXls1D5s/cH71jYsgPXPRdWCqMaFAh2Jbw
oKp393MBe5kwa7Bymf5bx8BOt8wL9ZYlP3oolpk12VFXWtdz4IKDgV1KVGaMyAR9QLdZ296Bh9XF
KJ6o4x+0GIOgayCYW9ersQN7qaPaJm4JgTAFX8bD4RJ7jCxZxVwz/QLle7231LGRWJuCKh6ZREUL
Lp1DzXYu7tqnZGlfdlG9Ui4ygnPc4ZqwyEAw/uqNgdi4iL+GOJ3tUoK3JiKhiDoZCtrnGxKFvPCv
NXFQJ83I1M5X6VfO0CpoLMwygJ0Tc7TOeYqAQiifCGGudm9+pCaRDw1TqE1B3/Z9HGWDW6SKd7kb
z+8EpG10gq9oZwy/Exo6h2YS+s2r9N/T9Bz7lflJowLFc7ksl8R20oOwFgLAMKuHGg2qStfzU9VU
x0SYw9WaxmMxUvwRdGBeR/Y4RU6s0FjBlfQdoim9CEJKiXwTbT+ncw3yYAO4lidUeZi0XcN8t/wS
pQHAI+d6XM+Q1hh+9v78SsLAFabAg6rAgUQt0WKY3o96ax/pfVPkDAZjPfrMaj17hN6wSLFL1NeV
YPIzbrMsKlauQW7NueLs2Ptchvnk5vicHTt7X9dDrhNUB+62lsmXdKOXCixxudgf/Sx/gYo8SFWy
qqVi2NDVCBDNjBxS97lhe20pOoRWsnb2c7a7BIp0rAb8IhBjbO7FaoUs6se4lgFWX07vmm0Hvtt+
s8w033RWZB9OYZi7h/sNO6K2JTcC0xxxFoBqw5SBx5Cex7PZel+17h0z28cdaB6lkWDP6uufEckr
0HMA9QziZfKYk9tFgJ+59AE1lg1L9IwIeCm5+Xojp7bNIIWbX/rlYKbexIt/WK9dM+2WXcHLmTTv
ZepZ7lo9BWqqkWihs1cc1u3EZEU7u8Gt7FWPUc3FoJe4pTta3SK2Hyp0eJv7K29HXNqpMz82nvY8
jLbGOB77G7uIevEfzNUbPC/cCCwX+2bvs8hJvFaT+9BknP53ENX9colTn/DC8qqhnaa3yPGNMSEM
A7maomZZihDHY9h4c9Yvcz0AWicrAWMJqwP+2rAA/FEZfjDP9oPW5LwLttuygOnRn8QmBGD9uj6v
SSNNQT7siFQIyVAbNRxJm4npfLVVNIT337U+tmOBA4+0IasSZs5a7tSubgamxZU0JFccUWuXnpuO
LDtw0NZK1aUdUmpMSxwW23rgpPDwNOVOy8EruIcNRf5lFtapzTzsYysnK03KQ+7SUYziVWBHYja1
UzqTTHAWHnwqudb2BekQWSV+ippKJSq4P0ta0K6s/X2u6c6Wnc/bCNBTa1fEN7qhPMcycLfmeiQS
cwKtncKJmIoM/nlHKU56HUua54cu8COGOxgyyGx5bkxQecjbHO7i7dquIKhOoxRYb5ucHBWe9GWP
RUPbLg3uswzXRtl8Vhy5bZr5rx3GGiPRviUdAKWk8Jma2iQUobsjRsvW90aT8Id23TPZGm/9WmXl
rXvuR2vGQcFt2tMZl0t1S/F2h/mSfCmTi761nT2xslRsGdvaBhcHBqSWdB9UtUyjkJQsPi3j9XxU
dz5SNRLdq/25r9146Wg0GCjYp+ow9uXMvpFDNlnWs9fU6YM727/z4guM2fTBGFSf3QsuOoT4OZpe
nMyE2CXzqYEmjvsZWrZw0zpA1pA9pvQegjytacI4K4q48JmBV94z45ygVNIMeQqIv6soEfedwRV0
BMG/Vf70mg2zDP2WIEyoYYz49T4BNOqoEEnPVldGdNUWVizTnV88C00UFz9ujZHRSuMvh7Hrbgav
8Zy6CNlmQf55AsG+nR87Ol4LuiUvjaDmG+2xxpaDDsfZjzGuwaWGpwEzwkiSDKup3+56a+AeG7MB
wtxQkeRbLrup6W9gjzC1zFn+ZFgobyqWb4w0I6I+c0ivHRV8YNHEKwk1uk1Ui08LAs4BPclfSJ//
Tyf8v9AJTeYiUGD+z3RC9gzd+r+6Tv7JJ/z3z/3NJ0TUS7alZbsAWLj5/s0nNP7lECRIVwdky3+D
CcW/6KKzCjuC3/4/wISW/i8D3pPh+2hdTccV3v8LmJAG6/+K5RHggXhljoVvgfbx/0TewJBr2PIT
FZUTiXXwVf/JLPfBR5gW2OUUnTwDE4k2LvtiyrwDi+QxnuYsED2xXi0qDGpOgoXd+Za1Vn/20eGh
gK2Ojlb/YE9EM9gYfmND4mYTLxWus4yOeaz+jJVZXrq5fiTgo0KBSEBlVyIhx0U+xzP89RaLmTY+
MLLXiZfMaDOF1FnrHtPN9wo3+aa3/rQmpLFJxGeblJSzuA3xvGwpoz+LJkZgMjTubk6p4GjByoFx
ER12RhLPTsnOsk3I2LNiSdzJQkKsHrEBHBlxDnW2J/cA76uXaIxlKv8xzeg2LxrqePSOga9FObl3
IrtNohvwzY/dPpkStLm5Pp+MIv6ptZCDUOlZL31PzETfRN+llSYPd+SrG8VJ2FNwhi62Apqii9pC
H9OhEBZHuyDNhwKpxvidalTsPttb36Xvkk1IXNrE5cU12EeERQBJNEDMp/F9JXP3Ovt9F4hsvM4d
yaJVVu8LyoFbLhkdUIGu1vbs2dOp36vjKMvxd8vtnGyh78pm6SlY1gOwaJhp1iZ7o0IioSmjqs7d
JDDvw8wx34jzs8linF+Mupz3ftfyRGsZps1uUOHZD9Ednj1q79vickBrS877asqq49KgByR16uIb
DS13ntjyNGubVO0PCyfd/dFzL5EHL/55Sp6KaG0MY+rVajjNOk+YMoghesPPQkU8G6MDNONWrSG5
pE8b+dABPYs/UreM05w78oyEJN6pPvk5SpGe+/WDLtW/P3Qyyf7x6f2798fdH/K/+/T+DZK+9P0k
7Mv9M20dhrH9rnAoDxR6//E77s9X379z/+dS2KBvYufpP16GnXrczZfhvbG64vT3q/j7pQjOasY9
4ML+/trfj/v7196/dv8UTxMxkTqzuPtP/P2N+6e4udhL3f/5j9f31yO15U04OTHYMdaFfzzwH/+8
P/D+a5aOGXZErttENk4gqWKAIPGhM8yeTYNHdhvs3YtCKb+xx4LQvVXvRsov44R4eimLi5ON2T8+
aLOdXVwz52v4WQPGIm3or1+blG3srGjvNur7/WfuXx28ZWWor6632D4J1b23eo7N1TTjlkAwMurm
8SK15ppMVYk2nFPJYLh8QVmpXe7/smThbZdIJ1/LnPpz7tKP8tXCCMpUTHR0tHF0/3TSgIvFuvie
Z1209YMvEvNC2kBskiUKPvedwDNrf/++2ZvOwe3GS+Rq0GY0anrdMePdSBf1EseOfbn/q8ejsunm
+YnwLDqxHGCNE2sxU3GJ2bcGEQ0gvDL//TVX4uEYkJJO6yPmNvrZ+pKtc2Yd7qHZ93xsqfBVGjKr
dvb6vqPHs6owpfVykWBgiXaJUhIUYBOQDI639XJ/1P2D7uRAwdcfsjxJl1hlHyjgKxbP/IeKmmJv
FdQy0LyBmiBSvEdyd6ag+603h0I2dLtja8dM9mcWYSam4ip2Jcb/a+Fmb2XdO/u2gbbeNX65masC
Hsago0NcquniOu46JZDe3i+qF8DRE1obPkwpu8jaaP2tWB9htjc1Lta5YKU/KSEf5C1RtoPTqDfw
fVbiOCXVUSIXvaTrh3FKrVMHKkqfhEHYjkbfdNUIuTwhpiGiYJKsAg/z6Vh6fllIClN2vMHo3e5U
qS0X7FHLRY/a5dKlRXZcGK3LhS/dv76ouNlAHcYvvD4sXU/6+7++GvsEb7K6zDn0VE/uEiBIvB0c
ghJYLr3e2nwsbTASdY+YT/cw6DPPCkYCooCl80riBeHySByB6J9Hm3Es68ZlJiH9OBfqYFc9mZeC
+hozFYpni6zffW2R67ueWPTUJiaPxGe1XpRfG7sqABsgloQV0+7un9paR3qpjcFj1Ofi2vttFSp3
lY+0jHK7CENDGn/L4+LWMnDZVq6H1y4bR2Yaq2YprfPjQCEeTFrnY0WNjUdXFHtoRfl7opU5YJn0
0XSksSpe0dWKFNQDyl586qvO1l6/iIsAzRJGvB2+DX3b3PW4d2muWuXK/xDp/v35/QfTe/TN/fv/
8fD7pyaHB1fS8Hj/1a5J27ROEif4jx/46/fdn/qvf5ZF/tpFptyBsEAZfH/4/ffdH7MUBV9sVVQH
MaKE4B8v4h+Pb8vOwLpfxkGsGwiCtQZh9P2Dt+q///70rvH+j6/dv0u1LgmfQm/q7SHwmtjMdWdX
xu6DRTivhvp9W0UpF5zzBU3pq8fHEOpF8+Us7qcxteOV4rwnyy7J9+nyIdZ8Qf6aYz45XEA2cQ0w
yExSmOw9DclxnfiCI5ocfmI1SPV2jmcpqXddns/HojbeNb89OrD2KCCJlDW8jSmZUgm3fhqd8iDh
u/cGzrVIjfzNmnzU6q1BmEYIaw4nfkWpYmFBIGEaN1YM395GncEqsaQgH8WFxLb+wHi7c/GnGsaJ
salik+Y15N4mqMVGJ+x6nr7CzkQQe70Vsfmh8Imhi0xd+iXboi30q0uvDCdS92LYgHSidzniLeS+
3B+cyppDxYRnmy3eQ1qBgc+kYsakfRY1UWxDIkCETd4ByYkZdsIg8rNbktAjXOcyFNxqWQix2gEL
NCo6Jql+RNlF9uXY+UcG4ognAXoGooqOWS/XLYpIMA5NR5hcMZ4bmYdmA0/Piun4VZ51lGKcN6S5
TVujYaZdLYifvA41SeNPDboB9Q6cZaLxLSY6Vu43jeNA0z094MGCmU92J2cmzQ0lMS7BCvlRj90x
m8V+iGW3yaxfiYBLWOjPjjGlYWzX11mzIJwU3YcTd1HoRPa4pY6k0ev7pygvKEmRUYWJBtFbG7OX
2nSnAMRFvesX5zNeRoyuOsNHxenJXsy5zWIoLmXWfpZv7oCmccnrvdKwFhf68NGB5Qv9yf1Srt5u
TaaoGSB4FBDTxvI7jFGqVKGpNDYVU7x39azhr68/TT2l/L66nqI9W4NgGHzQMbOJpYsAZZVhi2FI
Tb//fVmi33IgpqMi+g+lCWyXgXARQgh4x6xru+YR4+Zfxvzaczr2CcZopXyKhlWdXMW0vwXq8Epv
X8lpxwscMwX5QzoIc+xo0M+0AZQqfxDZm4RMnQ8t2jg5Fz0Tfeei1/hqSz3f+y3voOXgmCkdBDLo
/Ear9c9WQtyNSZ+gMaxPjLzzN4cmciuz9pqQv6t7DqmLPi140XOCerX+2Grjc4HjZExwDHKDCyoy
RhAY+BwpuiUMG199qQ3bxgahk+LngH6Z75M83VgWD9QFBBoyAzW4QOTeZPF0IS557f35eyn4r+/t
DDN+NRr3zU7pc+pRDJ0NV8uggCeBHEPzzFy8dOmil9CY9FOLqmFbGdWjO/MaxYj/hfwTGNPEWccp
xgQLdx86TSiApLfZtMd1jPnR/AbU4dWxkh/TGis05VkcFo5JOvPw0Fj45LWeZUUkdIRLT8Lkwv4Z
zrNwATf5r8x/8Dd2fTjWub+NW+Dz2PGAaW/8pWRiZKq9KC0riApqwC6OCVfPHh2DbNNGSi9IdDQf
dakFWEIriqOUyzL+iIacVJRu+lBNRa656h9IIfQuA+1pry8fhe7p2x6zWGio3jw4k6/9mGSb7wie
34CpwK8587qRMsIJbIhFLXwAdanUCQ3J3kROr9aUVRKYtSQd2Of9GWa6hFaq7deW8k5HDEUyX2xu
y6i7rlscCHOBI/J8X5LIClKpc0j3lEEVx3kw6fMSDrV2XQRtLZb9jKYlahENi1H8FDm+d66GNSka
o7HUHA8Og9AReUKyLGPvprGTLyc3C6YfXkxSl6N5/kGwhmipmbCRYqBo6GzlS7M+1cxrjp7+x4zc
6JC4BZ6qOMY5nRHbWQ7pIyKsnCKctxb1N9hzXORuXYYaRyMVDOitpP61qnj6L8/CYmVPDjlyyfRJ
xYqFmQxlHNSsVR6ykHVrFx2WtVVtRxVnsDVeWySUZrpOqgn8CUFgWZgNAMH5znjs/WVNRlZPcnG/
l2MrgsT21gxdVrx7olzfpB9G2dJTjfKTx/5piRsMjrFN/pndFyzseYDM1kKM5Lm7UbN/xcMJH1D0
3PGmb+Jb4RDGHeGSgjFh/5G0MJBuJsPBStFoSufESqUwm3wn6ezY5lI+uJr9aWptepqNLQUyYbF5
870tuSnZff+nTmKSM3mjN6yrpF+u5ag01VVqEu1vnry0bk9lsZIfRsXoBE4apnGMkxbRqy2opkYU
RHmWNMw94tpT8S32NTqc8KFzBel+HMLKx0A9zG0ZFJ3NZLXUHzgL2KAXj3CtnkqVXWP9KVbDVQ+n
vCmxUGHDaPszXGeoW/b32MzflOAwOAZBbUQKpXn8JpbR2ZeOGvdj+VSvfWRmJew2a1KqMPTATtil
BuQf5Ubpdi6dT7sY+qAa8YEZHQmf8qeZVlhnbdUHfpNAo6QJzMg9IVGdMRuGiAGkGZOaQUNQ16ae
u7Fno97dag8Jr9c4z6Wnf8tKLj8sDvBoyu5XDl8Mu4m97yfx01mk/mRrvz2ytYcu9p+mhk74QjXk
TIQyE7aMvfYD4oDCbnpTJLEepyL+gfM9DbSswa0pY7bIC3PKGlW9veNtZ4puAgJf6uS3auzvBIAB
r8lYxnG/ZVvsCoIz5ZyjXiAC2uQgau7B95incWMsQ2dk2a1FBXnCmxgxDuCRU/ndTcQPq7ynyNPY
QtTwIkuaNvFrXSy/5FJnW4wnAzRB72Nx8OeTIAxVcXmsKo6rZBQaUzYwGJ0++7IAiObNKRxO2gjT
U9L0gRGjlC/XGfye9jjPquEuJfS5AUgteuZq0VgBMm8fRg/uaSdH3GeZ7aL3mZeHMYIrrmfVZ0mP
ptSzp1mVn5qo00PSg5Qa53bfz62gExe/erTPg/uWy1xlUHbLDdpIqU7ztfZdBFLWxPdObhPvbcPb
lUpcLR9zc95o1c4X465xnIawrmSHroj1Q28xlmTJlvnUe1UCyB4dSqAJ9Xne1/7j7M1IrYR1Hpl+
JlbmBLbyI8YZRJlOaP+RrEQ3P58eZ/VHAJHfTQU5aKrP7J23NOmWRKr3YYhtyA72cznobzNA2r2H
crVPh6uRVxb5yCdh6er4mWULMxcHu3rSklVqe2dzUqQYm6LYwNX68F1uqoVwfzNQ+R2bLJuRYyJB
kAm2965KkUrD+sijB5Dd6pGhdx1oANqcyqb6lB4wXO+IOs07eHiUN5GXIglwVP9f7J3HktzItmX/
pee4BsABBzDoSWiVmhkUE1hSJDTg0OLre3nwWheLj1ZlPe9BhVWSzBAIh4tz9l770jzR1TMRKKbW
Jocr/Ngvzn1XjzS5a5++h1rkuVbx60GY1Rclt9GSo00d08fEIQ+RKLFpXTT6yI54vqLUAcUjVzgp
upD9dXiwPSd6GAWqXfQQbdFISGHOu13gfZiSCL9sR/4XUzHevNRsL+zrqsz6GrNp6sMpA/lJwkFa
ez7RtxibV4kzLXd9REOHu/+UkGiHeVbLiKb92HsfQTazu7aLYdMvJJBl4mLleBRAs+KrbaZtie/s
6FugY4zolYRsVGWaWtEEebzxZPHZcOeXDtILK21tbt2g+UwxXB7hfqXdzsnsbz2VmY1rL0gdiKYd
5/pMQlewsRrhr13zIbccMBmo6ey4Pwdpz6JoRHddpO6HdkBeYDRsrF0ynISqLwQSHHCwoaNYAsSO
EqhUNRPRACpwNdTImuJnMiQAK6SYm0tczmZ0kdr0DKif/hg+6MLGEF3Y6E+8oDc3URFweKHjGBpY
+CmVfkQFuLW6UX8VnHBC3Naetl2PKoV8aHpUgdt1FrmPBNSeXZzalrZss6m64zqhtw0f7NiBS9D5
H+epBZqJ31vh+860//tmBNeW8BJveG5hEo+1XTzfWto8Hn8hCxUruZcPG6TQ+wrPAaWN/TyNzwlW
wYMy4jvTr73z0qdys1JOkcIi2s+EB5miLY8IacadsDjHyMY91taQ3vd9eZ9r27ueLZSikRaJEPMz
Vf54N+KTJ4UvXYfaOq/w0E/aTD9oW72jDfaBYX9X2nLPIYgmPMV/hRs/0LZ8UOrNxNPRGz0TTO6j
rlByFbnBdaB2/RHtlzpNwkdTxvJDaf27yF9AhM6U5CN/38EGSDQkYG7ABRQaHKCiH0gqNEhAIwXA
/KVqwgBRuFtf4SQImzzZjqSM8i2Wxa4qk8OEj8mQKYwyQ5ewuoNPnXzLqUdiLoIMpyEHtcYd6I4k
2g8cPEwdoUYiDLEWLYQPkeeAmYTZxEh20d6ONOyHx8bHYRkSR7POA+ODF0Qt2HFgAFl7rMCuBAvi
wqmDaE+KHrQGX2MbBg1wwCZ0WTTSwWhpx9JxxFihgQ+1Rj9EGgLBsfLoaCqExkMkcCKYyfGiIWVb
EdzC5mMJTnW/YBLQgImBtRAPBb7MWuMnejgU0DKhzGs0BWIT61xAq6DXQJtCAywij5Z01+/qOcUq
COIigHUxaa5xNIzI1HtJLc7C5s97BZFTbkg+he3gwYUBngFAmk2wBmrkDCgN2PBsUBuRhm54CfiN
WYM4Go3kwMa5HoLFXoMfIhmbtCLQ5z9o2idntJ6fk/Tga8BHp1EfMcwPAreZP4gxt7IQPKbnYZhR
OQnFPftgbzz0zXwfUG9eR23qrOcKticYRsBIHkcb5HDzMh6GSX5oNIwEI3W+VhpQ4jL1o/D5HEWg
S0IYJuDetWcSrIkdYCcTPYdnfGunrFf1PmrjJ2VhF8iRUU0akLLUXwQla6u9Nnldr5y+re6WxJj5
ij4RVsFpFtZKQ5HCMifgK7BdtpxIPBXt/KL2no0cUzvV91On0S1CQ1wyaC4BVBfUnZhLYtwS3EPI
FWC/VApBdAwNZqnvo7SL7hoIyI9JnpGJzt58WzbXEnMm6wmFHA2X6WDuuzmqg2gCPJNpBE2tYTQD
VBoRhT1cZ7altll+bAU14GWyt0u2fOcouLigbYCF3ClYNzHfGDVulMXJoxjZQnc4rrNpIsA8kE8O
vJwMbs4AP6cxRm/rSVoeaOUW2upOyoEL2MlbG07F3oC+QV2VA+kiZINpO/mQa1iPBbWnh95TQvFJ
fPuu0Vgf+n+KnbzWXVwpGiFicswrVVEUc0733OmblHrkZta4oBJu0KgBQnAusq/L0Oih5pCcMs60
6TRyKIE9lAIuXgOPgQ63HDA7gye6gYo0sohoBGtvQjEaU+c6YgVkhLacyuLlfRlFu+0MLBk1Mrf6
WxgN2CvGF38YMUtM392lB0Y+G6fGrz+FU9Rvywr1bSwC6ldh8F70MJcU8KVF5NaBZbNkf9POUPOg
15lISYq5dBClwG9KNMmp1aujD9zJpDG7CuqvOdAnjP0fxGAmu4SUT6TvFqXo7MkEFDXeiFEt7CiS
Cz/WmiaVOiUkd2vrac5Usny1NHdqAkAVaxLVgg6S+irmwRAcQ46I7DKDPwX8xElnrJACYf/ijXvr
fIxiqsf5p0YItY2VJdYsttinbKq21FjAb5RBcCh6BU6ywFvmzUeheVqVuUnBa7mG9wEP1UNOOMCq
yqa3Eu7dypp9onAxcqZde0d5ktidNj8YxcvQfk3reDzXQnwpunKrJnqvluZ9CU3+IqONPSYkMEm3
0e2H8+JXx37AY8fl1lDI7QBGLNM8MaHJYhFVsFWnaWN0RX8sw7LypOPe217Inda2VF7KRzug8Rw7
xrzBa6LZ4iBp/cG/D0SF4YusiX0O7gxOaLmzmvw78K/kENdY0jxX0mTs0ffcZPgekyc+DLgOueap
GfhSWStKsHYVxKolujM1fa0Cw2ZoHpvyoz03ELy0sT8FpM4eDbCBfuIkhyxPGBr1/Dp3pELTr893
M1rLLgEAgrNhE2ge3KjJcHHPO67cxYVQjCHDMe4IMaKr0hSkSLeXWRPmGs2a8zR1Tmj+HA61SvPo
Jk2mGyVZPmxfXZB1Tk92WWeMj0ZieQfuGKoGAO4CTbpDh9IAsoJ+hyFoV2senqPJeAi4HrHofpYu
Gjcrhnk3VMFFSEK5gxk9vT4e4b1flchzmJ/2hVm+cbK6W4C4LYb/MNa4uGYVUhY0vnSKWthApWA/
+5h8Rd7eGTKOsA2k9XZ25bCrYjS2yImH8nsyK2wN49HWnMAWYKCnyYFD4HxDlVUAn38R+eOoCYOI
Z9nPauogmVLeFokkJELNJERq60Ao9MVhbJGNNxZsEzfD8Tgp6uYoLqmW7kuS7BhQI5t6yIfILT94
oBBdzURsZuiI6sZJ1MTEPqY2MF1IdWrXQ+9WG6Gsp9Kfz67mbKnJG44JAEYSzkpUlpQeXeCMpqY0
GgNb9CnZgjZ5guL/Rm/KXnlHu5qRw2vOI+RaqtCa/ZjAgIxhQTI3v3uaDknlNN5i6Rt2OQelbWMd
E9/LHzGJXiqLJIYuKi9lH50gLhZ4xyBQgqh/pPOPaSktC3hJFruGUFLIySlUD3XGvQjN0sRCFGu+
5aJJl61mXg7dJKmkx1d2ImJjM6htE75InSfHpaWkOhtfQq/dEfQ6fPJmuYdeNT4mmrPpaOLmrNmb
kDlRbjfwOAGJLKdRMzppD/R7VnHKn+305jESaEgcQK8NjI8WvQNAxTVOeAgV+Cnm6rXXfaJOo0d7
DE4n90ZS/evn2//hXvj139x+xb/RUG+/c/v59n9//d7tz1C2RWtcCya3As8AmBfMKTkg+Q5Yy8sv
T/PzVf/4lL7mqaJdJNLj9tZur8NqSBP6rxf/+ZsevPdO01pp+HKmxKs63FCuv72/n89TdhYwYTiw
vzxtAyaWM1Oy//2Zbz///Ie3T9ICno01gfb21DGlp4zKERfy5y/qC/nXhbv9Gax76Diac3v78a8r
SrhuuU+EdcaG+BpqUi4xH/E6SdUXbcXZxKasNohrNCkEQR2yYU4uAyvmhEEfRQ2Lrm1Zm2LgUMye
+eleCgnLZLKDI/iNvTSh+Uaa6zsv/WvODJcC/EVa/40jv3aUpfWKJXbcomJlmkchPAa07+2OwNE+
3UwzxFBZQovtayyh6Fnc9Dkfvg55aSIwKbq1C47Y1FziYoZQPBseXpPoYqHRG6AL6xZGo5nGaa/u
lFjeMk077mv3MtrOPtAcZLYYnrszSuNeFPhD8wXlpUijcdNqhjIFitUIVNkUTKgp/ouVcBNGPehl
f4HBzA0LRvJBRkyR5dADqnPPNdDmRtObEwHHOUFCqbnOJYDnSZOepWY+q8I+j13xFWdFtalocQmN
h9ac6ABgdKfJ0UDFcpie0KQFWGkWtoOhQH92saU1qG+CWt4MiBqdjgFWcbogzVkLararASfp2k0a
zF9wrGOA1m47f0aWw8mBeEZNvA5AXzuagZ1oGrYJFrsAj11pTvYAMHvU5GxTM7SFpmmnmqtt9R1O
x+UTpIUPlSZvK83gHjSNu/rYg+bGIAFg3NramtndaHr3qDnepYW42G9ooKfJotAd+XsCoXi+7Bxq
DngzUxlwBGzwXlPCB80L7zU5vNOcowWYeK2p4h548RHMuCHhjdPs+bzAwqGQ5tGOar7Om6gHT86i
tiU/x9912nutGeYeMPMEqHlNibPWlHPboytfLOU909g20CR0VzPR0xsdHUy6CS5daW46EjjwZa28
jiDVJ81WLzVlvcPaRMLlZiFtE6dK9dAtwbVd1MkF0F5MySNY12rjxP1nc+rl1rWw8oWd5+1umiep
EGL/oj58/Jkw9GuWlK0Fe38PHpK2K4TjO4KtErq+vwv64tCZSTWjODXPNF0KEntPXkZnIcHkmZuo
O0g+/ABkV2yNAmKH0ZFX4UdUhQGukkMujhgW9/RQrHUfRf3ZKozgyZmgBsV4azIGQuW1L0wF0b+8
cesP4Xs2yXQ2rVVXSOr+f3/jC2EAcqZGe6QRDCZfusg1KOfBXqBz1mMK37SpT08/jx/cNE5Os4D8
9c8Xz/rDxaP+IYWlpZA+u7y/v4cEWTSQySI5ItYAH5Lbx8xK4yM7P2yTi2ccKgwOu5DTgVGzZejN
EziauFSf//l9iD/E9SEVdYgzJXPLkvK39KisQvYOvyA69iqcd7GP7aLvaM+bTIJjm34alqjaVznA
Hz+q7/zMmg4JxZZBOUcVtsbdAGvpwoZ+1ZT+eBchmGG9ylnRrXjcOhHTNIpQ6y70onPouCe/G9s7
ZbQ2eQf0wxugEzrftNpCEHojNWg4TFW9z4LKu9weEv1/Xb58+ueP/Yex69kBMdmeZ+mUMU9/Pb/m
L5qdH3fkwxylZRfrsVX4DIJs3lqRt1OupjstzWWoR86WA05ZWx2LqaS/ny9s26dLWUTDoTBH52C5
xXAMnfhmmwpWjQqHfb7E9qG3xxfE5GJ3e+f/Xx79b/JoEz/UL1/y5vfw9ru3tn37Fvftj65r/yaQ
/vmb/xVIy+A/qJl9i7RYRM9MYP9XH+2J/7imlMJzSYdGm6IDjf8rk3bs//ik/nq+9EloFo7gr9qq
7+L//b8c6z+4P4LA9JgAsT+Z8v9FJv17PJ/vWwS5ecK1XMe3SFL8+7CEIyCNTBnqYDbjfeUAiWmo
5MZKsHEkCSXxEbP9cpH+MIv/6RXZYTvC9CSh2OK3V8xLp3SWyVKHEZ66gPzkq1dbQoGlKDGGcf8v
AXp6Wvt1zdAfkBei++h4tuP4ejr65b6LOiNcGpWpA8dRJ684P3nzVS3Zm6yX6z9/sj+8lI8mk+mV
FzR5tb+/1ODl5N40izrMbfae5dl7aCTvCa3BLPr6z6/0+xzKh+KVXIKwMcSydf7tGnYUd9rYndQh
NMZgG/gU8LDY5JS2KIf+80tZjPnfL6DPkuX4XuB6vnWLT/z1AlJkdCqafgd4SxxVhXn1aw6QvjxP
GHXBbtGbqfyj1XTkG806hhRhV1RvF1x2//xWfs9T1Z9a2pgG+DYtyS7g79fXG4iv6YJRHYLA2JlZ
CH1hfp7Jv7KM+Tqp6bl1vB9w2/7tCvzpe2UvLyVZhzJAs/L31zUstwIcQZYg6U7H1OyOtsdOsRqf
6w73tM4UK6NLWi7X1MfmVRnJW0OEq5rpayQOza7Jlx9SmX3456vxP3Irb5fDEbD8Pc8hlfm3QSCb
qrdzFuhD57SUqnP3QNwBNXAxAhogsbU37/qGnlWXhvmaoOZ1V+VPc0YkieoHjhezPqjsqBi+/fMb
++PX5Ho20xPwBaaXv18uGjQ92ZiFOhh93RwUKrxNQ0TXPFOGp7T5DjlijYbxs7IR2P/zS1vWnwbr
L6+t//6XweoTVDwYdBQPkyseRhP7Rg+bBGUWJoFmuk5mwKWA0z1K+TVJXssm7P5ltPxxsPzyDn77
VsasiKuh5B2wJCPE8KarnNK3hdyidcqU8M+f1zat/3m1Ax/BCOPSCxzb9n4bnFVYuMQ0KaDZptp5
NMhklb2PhHasZnOw8FYW+9tZI3ntuxC4U2x069wfn91GHGjHcZo2dRsne5/zmTRHxo5gWz2NwU61
VK2pewTZcB+Z/bMj+ucqxZNSfZyY4IIkfZMWLvcWQCs2k6CsLgrcmSyo51Y8j/73vUSNgm3fHtnT
zeJlnsO1quxl3fqIwZcz0FixyjL+EfoxTpzECy9NzTGVUt1IwlqIxFffUNMwPjuOPA621Bu9Q24R
tBhjfOUbLe+8OCnWhmNxfJ/fkEc9AoxY47w+hdV0vHnaS1Oul6x8hK4y4g9AV1UUPSEmcXbETwP+
G25culzRxR+c9nvWp2+5Z54zgaluoATvUExSRLeTMPleuPl7ZafvejzZAUPYKvkM1MCE237z9VSs
rwwQFfZ0drsDZ7fyJvubAf0PNXf8LuNkb3veXUvWIbCo8dma5GGchg85RzrXpebL9bxNHp2cqHvD
tjcaSC9EYb1ZvKbTcIFsZrwxQPI+orO3EqQ/Zv82Gnw4n2RIqFKrfqBvCYCdY38XIHOxoHIVZFSu
KiyaUP5P4NCeb5c/dNP3EU6hXRkf3C7iSlbFe1O0u6CJ3zsvurMFXDtnLjg7xuY5HNS3gOqlM/FR
jZGpB0LkdUiG+zQA3Yipx/XHazyyTtiYk9A/XVNFZy+2HlRFf5NcAvT2/vJEi5QBu1wDf3jGXHWA
pnuOs4HfD9pg+5S14LKlit5Q4XFcCtm2J9/rYTo7Zv6mX6JcEFWNeqAlJODweslcf2nTaBUY+ZtY
zLOrr5Q2ek+KTnZmXimr6+Lpe6ahqGnxNnjUJsV0reuZKHNsqFUEfMEeV2TbPac+ITImnsg6crt1
GPVPWQHXhaJFAYVPl5LbkASI6gL6toJEEZ8dmdcbSM3XhXe0LmMY/CohcL5O39IMRR2rI+WT4Qe0
BqiYgi+rkcG8r7P76gc9D+vRBb2l9Zcn7qvL7d17GZ9vsoZnve5i+wD69GYDkSII9G0suEdm5xJ0
9AQnKy/Xjo3ZNTaveiiPenEWprw3egsqUVigcuK7SVhj9w7AFfIRrqJBE9tC+Dlm6fxqcUq9cBym
N5TTVYFWr/cwMmzUrgZcw/iAshuJ9OE2HGs3ek/1jbuQLrEiROuTsKMnj3oO2Qq89G0q8ZP8fZTT
lQrY1a5I/wkJqR6vAl0LHQvm4prOFDSyeRchAV/JIH7rBvYRTsbhmNBS7NQv7cKe8DZtDXqpj6mX
jxNDSFGDnSCQUmabr5b+opAdmt/osQ6J92QuE9Uvr39e91n87lWqBjDH1Nc10dZTGUDi7M2o4bMk
3Rc3OQ0z98DAcLGi7M0H9otAeoL7xJIVjGyBJx8mwFgbYn/7BwGhrfXITeYNV0gEBNEavK1J8tbp
N/EsvAppMDnHTXHf+rWxpqA+zd1FLavKW2huoK1EYXI2m8TYZEF4Z/Zcm4Aa0H40D24wbKfGswkm
SqYd6YnuytAqJLeZ7ny3r5B/2FcJrG7VyUrxRPWK9gQ+NJIa1lODka+xsGSrzgq2Ccqaqg7zTYgO
E41jZnBhEPaQ6UVwTuWMxEG26Nzi8SREffQ6ZtFW6WWyAotmmLysNI0P3FvJPpXUww3I5zb9LwLU
cJ7HAIMi5bzEgyTRdFLBNlfp6xRpSH+pu5M5Fy63zG0Kb4PBybXCOXW9wRRuA/K2ecGR/q6XA7PI
391IHgyTS8MU13U04efO/F6H5ksal+vBtJ5IfTvPPaDBEWVsKPFi/fyK5u5jHxR7JHOn2+DvgVNs
/JPoMUcZOqy7TMs3y9Jn7hyRZztnu7key7XLsI6xDkJo6n/QF8NVUMkX+oPzcQwh1wWi3CUFKs4c
Qi/Oy7DF49W81j1XJGqJWqiLSxcY3qapra+yR/gSLhlayCDrkPrbNeyv2t6YI2NeRMa+llXCFwhO
xLWNre8V3JQKOQGWBbo5Ijp5I7ePa3AfOiHy4QjwQZ9C81eV0vSTQ7pYCMLNdiYb0AeBUAbHpMS0
Hnf1tCm8eM2NjNpWVnelor7tD2zb/flH7Xf3ds+8Bf0ngFPyQ5pFuS1qLhLEoZXKcZD2/qR2wuXF
BibzOsVW5CfD1oU59fO7q3LuoWHp3kvnStTbwzQxXLqi8TYisN+yGIhTZibGaljqjd34Ock5fO3U
RN74xXvbaROUwph9nAgint4TOfb0LUhdDklBiqzJACmZiW6t8gXEjxvDZ445X8RIzTGdGihj2MuG
hC6tsd6axbQefbgMfKjUqZ7LTl7LiVsgDvuXpRyfiP2GyC3vF7Le1hhabegg4pNXdt3qNgVRMyex
xCJcBdAqCqJ1wtqGiew6ef6PfOK2Fb756iH83yxlCut9UbCQkwBaF/4e3sySbzrix8APs9NSxYmD
ZkfGdATiNxp3Xd+TCG27G7pZH3A3JVsvpBcpU4j7DuviZplldViiS+vZFnc4GwPkL6xz9eQSSYnH
sXyxO394AbnBharaO3vxv2GWerKwFXxNaZHHmTxF0YyrYdub3q6lEfohrTDiDUhYOHyjjB2TT34L
EQdSwojFzz1nSR7uRZWe7XrY16FK7qJ6AvAjCWbtCOlEpwvQF/PqN7qhNUtNmtFP3JqJdQ2AJss5
IXlpyl8TltINfX1w2fWRkCgWQXwEZr3UJIEsWGKmkjzAAjl/3RgIu+Gzb2Z73laZPDYxorrWfilH
ScGbIHLO5A7Dfiyzbdd7e78FeBsVUwMq6UJ6BlOmaz+6U1NiWqkeMgmx0zWQhSFID+YBC2SuuxCz
f7WgIh4Bd2/qrFvWUdE/mtbAPyaYvbBb+sUgmmunr1GvgleW3QxMI6AQn9bddxCA93Doelyf3S4R
SbCfFIiMADGKcLNn2t1rt7j6I0IopbcMzcSKmpmtAdyUHnVcyS3cDDBJbPNc71s3sXyYZMjDvtBo
2OqhERbmSadck++E0oTYHZ/91jA5n2jpQsDFJoCxKGOjFXEwqUXHrS+5/+fAOQxFBjyS3q5HojHq
JpeWgXKJDs5YAga7R8KX+CWdG8blrMWILeOLFoRH4O4KmdQG7KO56WnbceZDJdqkpnuIJ0yBkHYv
sdWeiGHtWZEmVP8QwQDQP2QjgjG3IsOm7JwNueHetvVml33s8LlNuNMIRqKRhMVvJfx8UxIIsQ/s
8uBhBNl4XtwcRjJqWzMDG0ZMUhBhnBl7UNBGGK4bVpgNJfp5I5XpwIWxAHSw8yPJ8uvQZgwnLioU
TF5ddt2+c+tk68r4HZ3GiXsw399WOgDPHDKhiHYSoxoiFue4ALrcR9QJmM6CfViWz3btkMJcxCfM
CxhFArGJWRVQ00QbQFXxXSAxdYXRa44hdDej5kABHO5IpY03UPi+VHkXbBGT1MSnk1Uz7DKrZVPU
QXd2aBb4nfzgwxNGOBbIHYERd4BmX2GTEVBbDNCYEoxNXoikz2ZvsPT0Dyc09mXJNt3qSWezGATg
Rdi8W6R8Dj3qSo4PKz+wrqWd4ZABcA4Fe3h2E8H8rfI3vWD+rC6hjdN4TA3vwAumvUcDQWrOx8G1
T3NlR2yh+Z4ybyEqdjHOFe7jTWuzz5ImJzMoM+YIgStN4mB/27ZmsdhGigwJq/2YdzMrLKeZdKBC
T8j44wRldm16wd6wJt6p4AsagWmyx1vfrski/A8V0i7mpI9wO+9vW90u5Zjp24g62iS92j6btyzq
nhECVfaPbuZzN2b9Fqi93ilXIWZ8RHWOTVimJChln5hNuUqMzy5zB5NgCCg7KreLcA/6P/zx0Lub
9H1pIOajoym3UR4+GDnWtaDkjxSSk01R9zubrV1TstEoaP1atZ8cyOL2G+Rj/hYgLNHmCb4cZ8Kz
6vQ8P7sLv+d8V4D8hZ/NjYuDxLBq4Dd8jak+bOEc4gCtrwJ9DHCDifcatunXpTKvbgrdMRLZG7CL
DrwtZrKCc5ohA7IQ+ca6FOk9oTv53i65uFX+6A3T/eK5L4UPpILKoXIAbqZA1fz6vkIDSj8WCzvr
9FolNZ1U1ZKkVr+4+hgyTtjczBJIO4rEneVjbQTYfxZDeTE8pyCi0Z+2YVJ+Bjnk2pwvPYR9WchZ
j5k38jmaQp1ku5fx8HNL1ZVPHrk4quTwBQYTKQiiHmSPes85nQlq+WJ3BwOlWpsgYr6N0KjH04LY
/ZySKeqrEBEPZI3b2+59SSoUNssBIaGGwaLnMCGK4eKWCD8Iw57NFUyQlyQPDplipbaK4RlrNsFI
WG4jMT6LcaZzz+a497jw7Ow5oO2KJHk3gmDapv3wnNXse4o8OkVFdScrOGhui9bKtq+376BPinAr
SvopvX4Pel4tK3220Odjosc+OvSae1qFKwXWceuHgQWBb24Q0nL7CRoxSBPvTVxbIAopVi/chxZN
XKI+eBO2hpLqo20p0R6ymeI6sRHXh1WVLufeffXSoFkZ1Yw6w75IpLir1p2faqO8eN58zrPuwaYM
gev6ZJC4tc5gE6/0U+v6hxsNX8fq1UF7CHsNhhdjhFijx4CSnsCVX/X+FzXgJlHWdLEIPyBgLnkT
+og+YqIzw4+38tvtzdNXK9bKYbwSVPJmpixSVmK/d1iXfqKNskJLkvojlWd93gXh0DLgs0TehwX1
Hms6+4X1BIlfUoKZ7kTKikmagTEUaMqrVz1h9KX6RE8uM5ltvAmtDrHwDFIuj1Fz0PHz9sJGg00w
Z73eZ2dVv9yqyXXEpW7cL4YvKZ7ZHC9xmpz1umx32BqX8kczcE/rQ/1QsWXvscd6HuItODSsAB0Q
lJCQ2BoBN1uMYAuR+8oI5jcikWwL7B8IQG937aKrY7WZf1dd52KO4Bjhi/qMk0zfaDt/OpV9+4Xc
UBKc9c34EdPB96YenvVUor/VeOnx4rqEYMRvqfUtLQHCtBKbTV4yzRgPs7DvzKCCcJ/wsXUJYmi5
e6Jpena9D1kff6utHaEZBlt1G+OoOAJIN9aLviZD+DQt0yf9MRF4U1NmUgQ1cO/6FDM9g+9eFy57
ENsVu1YWklebu6OWFCpGxyGjFisJsn56A6IDXxd28FrDUNRo+JZrbbTvk8qf66DaLSMU55jbf2Kj
viIQ+DjVuCd1AyO1wF43KK5Tk6LXUH6aZQqGGv0nniLmtyh+nx2qGnLkXcetcaTVs7fYJHp6aN8e
kkYXp9CG4sJH7IMeeY4PMpf3E3R26iI0mGhYbCUQFE/mM2gx6lzxh9ydkWnbfruuRwZelHAA74Ki
XSsGOKj3ysZfrXcCfW/BznCps2dUPYocjYuueIDJeiub/n5Ayz1QO5Gk0d+KcjZK3taQezzJnNZv
5TM0A4HAyO+HdyOQzLllVg+4OKnNx+QjTs34leLhtm7ISe9BiPcWG7/CKj51A01mfT+QtMlXiEai
Ilh7OxvwQguJthYAZ4YumgNNt4umTeT6H0lGQR2+MMRvt1/rfdBpYpvbUTtM0AeJ/GRRYxwqzmwA
/vM1UWOhPt6z3g919A6W0CVOBkUWGRYrYpePzdg/5+O0n5WN7IHiP4YSB+TwMGGS0AdJqrC3k1ak
S2U5DNO5hKXRdeDpfL0+0nABHcrnKAxW3URn1KEZMjitprGuwkTs3srAoQEPq7yL+ULcnCFZL9pt
S+WuQCseJ+rA8dRYk9mLynmK93VPSloTQOKr5+SllXWwT4+jQCuKSQEdOwdkU1RPyHvIte0GYxW2
4HV57prpdUhfu6hqV1hrJObm/HvZDNb97exZkvKQpH68ydFyrDuveG06Ei7TkVUq7A2MWDjyabi+
eVbBjuE+Es69MxXvtyqNYfChMVNsaiXZ+5s+uThI5tyYpa2kNHlb7NgqZtu6Zti6HI1BC4CdS9me
zt53LwZiGOiSXBGSZxWn/g8ftOCmKQxWylisb5VspahGN4JrlwU5ZSf2yPidHqu08HZ6Kpn1uVcF
9JBiq/yI1/S9nxwKiEg+KqoIiYjfU/VYzCwhKTJGzsmf2qV7ULDx1iGE1M2cu0yoLG8iIqKYQ975
dmYuBaP6trZlkm1058kf+PHHlS5WL7o0ZbvcmKXIPHaMD1QZVjSrIV1q+FIUkP/BhsR2U9asvnhr
BjCmyDMMgoZu93Jr2JxR1fJw283dPihbr3mjXIe5mUMeldki0F+66HhSx9gPkZ08RVb9TGb414AG
I766O2s2P2Msot5AEyCM8i9eAt1cxEInLqLw1tdGOuyuxxoYAS5iPeqn7LnOiIgw/Jy7si73bUni
W8heRXnJ/RI8jV5kaR1idxY559COaIdTf9eyljKVNjZukwL6RlqcHKjLvuJQ0MzfQ+F9NJwSKkBU
7t2oZ3IL5h67SfFJ1d0pUsWO7CZguQwtFyplgaU1rr+p3JC72H3ApHg0TPV5AWG6nkEZkCDcXlon
Ukdi54wV0+Wwcef8PNqJfTeZQ/8ym8VrgR3GgDGLXJp6nRHsFnd6Vjjitx7lO3zfhkLgSNJLXxkN
cqvdMuFGg8i5qRZRXyyRp4DrnXNB7aGf7H5nDvU9GW3jCo+JQtw6+DvZYxdWUe+u6zpvIbqybUj7
6aFNhHmx8VLHQ7zsTJ/OnArD4RCl44emF/JY4JMFulxyPCKWXjib0H8FsYFyE39fqxA7V4GukUbp
YVF+sFVm9rGAsLkfeze7WBh+9mSKPULVxQTqu+azhHq9I6y1OxWt7Ig45AHdd31MIYYi5SMgQj+E
Fg/9Z+gT1omxIP/74FbeqUvxCbPgGxQ6SoEBelZPeZ3L0+1BR8OeXO4c7J7VsY0UT5+XD7nO25wH
Y5thTgB2PlI/iKkXk13BDYM+mAohsx1BBPZGVmar4SDfWtOwT31hfi4VDYU8TaxtoRMhCI8pTreH
JAs/w0kItrao3dPkY3/56+H2Z5Aa/W1cZ18TcpSQJs9gZUvn1BWjc7r9328/irgX+8htTklVl2fH
6aetDJCIGwDjTn89YCwCfxSodDvUISUc6NDtMS1J4A0BiID/Pggjq7j767EmG5tZQCSXLBIvBLT6
uzHod5OYMMLFyaXQOY63h1573fBicF9R8N/+9RdpyAvlGRUNiySz0+2Bcr/98//6LBOYZ/XfeKOu
TZo2aHwSlh8D+OKsAuZzm1nmc1Wn0S4jPnsTh/IYlyUCKzt5xT5TX/CZNxwck+Jg5GZ04lt6rrpo
XUymejFlc+Gvp3tpkegksjw9BvnQU4gsk7X0Nfu3bMSTaxn2UxKTuSlRzOGCKUvQc267c9gRMOnM
ARDW3u8YUPpHCu31I0ab9e2naYScRIWfgLtAp/T2vJ1onNXzIgr1PDuYjf2KOsXtz/A8sf3A++0Q
7pqZ1RMmJopi8w5MymfHrPKHZDNxNJQ4mGICfP4Pe+fR5LjVZum/MtF7KIAL4AKY6J4FvUlvq3KD
SFMJ7z1+/TwX9WlSKn0txex7IYhkJlkkE7jmfc95DkjYxGIi4ntuOo1Is+UmeWofxgg6QTqNyRbA
ME/LrcVx+IfHdAkjOrC+ucMM4FexYgfhfNd0p90BH67OVo6wLbNXoxeNJ2DT42m5NfbhPYWzeYWw
jNVXo4+nQKafMY32bULb8LQ8tBx0leK63CprCLxOWqZbBr30KOgzCGqSJzt84Q3eJj1nuVBmczu1
rqZbj0xMuk0c3Gl6ZzoC+OrM/v0k9tDY720NyERdTAfkmzhauYoddXW2k6fvO0Iiqgw3UNYSTqHl
7Y6K+4U9EcibiUDl2tmQKwhV6erkDBgaAnLt1Qg7g2ATVmp9Wm+JowhOtbrEGxTclO5KRPiRbkAm
vc2iuDv1icTmlKnRJlUDTeEX+yjpvL2J0wtXTeKHm1KEGAfYU+7TUVyF8ONpJYqD3+6QByJ/NBtE
zQZhlLL3sAbzUlK38RRn7jU6zfCcwLLBmIRPrJ81Yitk/l5V/NvTHpICb8Gqu1Oh3kwgEtYYy03d
tfoVWXWw6gts9nBYLJXDa52WW8vBx/L9825kl2KHdJiZsztCqZj2aV71p5DEn9OER/bnreUxO3gc
An8+Uj0Gje2PlMfDaMajVUZ443y33eL1tVaN0bxMaJDtyGGKnvobTODf0rACrzrWm7CspwN5jY8i
IVkKG2Y4Tfo24WSm8DAEF37knkRnEknU+uVF6dkU6WQAZdZ4z9MYYG2pv8FOJA2NtBadYLzxxavK
p9lun5ORFaMxYVRhXcrOV0CcUOxf6OaPdozFqYtAAM8wbfScGkajadQ9rBdd1NQJ+uajYlHe4sLa
Qy4ot58msS2RYXPNDq4ND03IreEgIzOSDRTIEpgX7C/Pab7FdvbWSPeNjcnKNpAhgxl8Gyv/FeHp
enSauzyA4A2Whn7IuAPxdFQfQIfIwrrMVVDq0NzPCWu9WBkhOxcTIcqLhxaoA0WWddkH0M9AZ8Uj
YxucJsN0rtKQ0a6WL1Fqfq9nXqSew093ZJob8IlGpDNsUG4+ByW8Hjt0H4QXvJlO+2bmBnWv2whm
wwqailjbNtvvOau/DVpyMZunuRI04wT9XpnVO3sGX6BPrbjIiugbo9Bloof1kcDTFXmv5V503Y2o
yoygt246zEBZslrDQN77gIsjJrgZvgu9uH5V3+KlGrasZuuLWVIBpxX1iSNn/FnlsbRukxc6hvXw
EzATjeX4oXdqKArssKwxXfp15MmIdVxggK5vDdAl+AXZqqmKXuwFn6oUNC4bKp0Ki5vl61YQCdiD
7IK68lQTqwheHV4/cgu99dlAgqVhoyM09i1WXFEgceqbpBq2pkxeUcLfo/l3qR2yZ3Yz/AbKAdFT
F0DuzKoRKUFHWSiN0lcBJXx1sBC5/73exlISsz+pCT2dXQGyJo+uoGlYv+iLmnkOcMpSvjIL+5BP
7FVKQw+3Bq7lkR6JU2ZvrPR8tjGYf7KM+oQqNXk01DqBezqM7W3DqpsCRUQopNoZLF9lQJkR7lBq
DsdAsJ1lyaPKws3VGEu6zEQBrTqf/XYJ16KfPrE306+KFTLWOUSFXWLtiF6LWBISWH2XrngdwdMB
21alg3Q3M1yz5I83WaddSGQsf/+lGL+q2131paAhNRxgv+gff9XlEewyuZREDnVmPHXIichBou7E
WwKvemng2R8OgVdvxpHogb//t8W/+bcNIJP8owYCKE//RU3eWL2dUepPD6XqeGc+FSP+ISN8sikz
YN68KsR0J1GLTKPx5Dri6A0DUeXRJ23RO98DP1pb+op1BC3l9rJOveNoUfL5+3cp/yIK83RDd2wo
mbpnmjQN/yxLy+uRTHSZcNooVHrYskF0m2ZYMQyzmZxUeY2kgnUpOw/POboqJGPVkHwqMUdEOMEq
y+mOdKm7K9gRozV4NdVejqgZb+sU+WtcZ694MT85J3aWYFEWxOFL0UQsbgFvsJUPdLVvV+XAtrKu
qm/x5Di4kdgULjoNtgmfNILlxknDlejZyIsEBlrMhBvM4xm+nGLPhxDqe1pxY51egts7DBMA+Mzu
76Ys/BHlw/V3T6Z3asNGnedV1sNdWoPLscZnoYqMkayOds76NnyFEdfva3O6T8fw8PfftfEXgwGn
o2EbwoQt5ujyL4LVElqmBhIeBItMbLJbrS0aVXa/Sm9Sq5EMIAadRigO1GjAP+bERcapFFcq44mY
1YLpgIoyQbmsjNOyOedtNByaXtunauaeBuo5c5Y62SkkDpCCd39n+TSAS6MgmM4DL6DPn9ms9Qxu
bbGT1bRbis1BSMUCKvM6C18DPKbrkuhX8C3Zq2oo5hFFsnhg7K/Zo+hoVFZmxqpLqNpzLA6lQ/WN
MkNRU26TTKHbuL0ZQhpThFXiCSvSbw7IY+a67DUTJUIhqB/lxMhT+85L2jqsCtXPw5TD0m/ttB9p
TOIyNQcNm982ztt3+PKqy5Dh2aIAsU2HaB9ifu0E5cYM6B4eBlpeBIvkQU9spwkxzA8jcMS5/shC
j3oVFR+L0lwi6guNIhcaBj617bV3S6291Iory0mOYan9KASnDxHMxqbw7e9Gz3KP9GoaIwkbLB1d
WUNeVE27d5U3w17LBGi0uCp3tEvIAIrLY/kqzHgCmYqgNEntJ5sf0iE4BcXwZg1gc2QOuJUwkZKc
SSUSkPBFKErJg1lrL0HGda7eanUMivCHNox3XVL019jygenCjSZRdnwyfRuxRgW6bWjrU1o0j/9w
uv6bGcWwhTQALkr4wMoD8EfFKoZAP7a0JgGYw0dWs4GjKCBIcD40gFegn2QYUl2i+bzyyUfZUNWg
pqOUdIt/u2rTf9Dv/lXx7Zkek4TNdSSoSIpf3lI7yUGWkRHBHwy+l1l8w/L5qErfKVxWmDRHXF7p
uhj6JyW9ytz01derZ9O1/+G7+TeDu+mhtxZYJCwkkb9Kz7uI3G2ZY1yHHFWivOGq6lZ6DCsDZUsL
50K812zV+hm2Vk3/JUBy3qj6hlT6MfQU6war6Cbz3Qe9ix5ISpq2VML8dVSO/6DE9f4ik8dWxZiD
Qh7kPAanX3S4LLAt2uBDeBiTmAxauugoKzZ6T040OZCqmc22XgFStjbqtzPB66Hwh5OjW0AleSIF
6ospIeuJRMFsi37CWQtVjVJGUdj7JI+Ek7nSAZV1Rec9wWdA8KAP5HzwDWmrsvea45CMj5ky5ekz
qliR1ZCbAJd6mu09eeyFyPgS9b2WpPV2qYkHWsTsU88HgTOaSh/84IHCWvpcklt7ALzWbcsuCndc
FusWZeWjzMD7ZN4Vic/zpQeXIJroW2jmoLCc8hTXXDZmVeZrYUCsjTztuS4bSJzIdzmD9W9TilhX
Mw+q5rhIRXNqai6gmZAGrs4cEYrwhuRrgGZ5fu+FaKMCM5s2makdPd2+wRL+aRd6t5fmwY8VC75x
KWgXYwyqa4njqy4qryzvUgWmkAmjVTa1IzFt0Y92iIqfq4//sUb9kzXKBnP5h3HuL9aomx95TnxV
/5pHDD4/mCDb6fjxX/8hfj7xX84ox/oN14K0ELAbpk4yImPj8KNp/+s/NFf/jdxkw+DHQrLWNpDR
f1mjeIidPJcb2jvTRhH/L2uU6f3mqMEUi53BEKYcIv/nP9/H/x38KG5+ruKbX+7/0W6KH/EvXiV0
mCbiLUpY+HAlr/enwTnNzGbOSn06kEp4T5NhJhgnvkcsUKx9Eo0b6bF9NK7RK8w7oUsEHEjcdhlV
CMzXaBOINLkrxSprIKfMuHz3Hgm2WwkLbZvJAHLJqGP6TnvA4E5zO3ii2WYaGLsRXQ7ZvNY6vMh6
6a7Irs0gpfEfCKltQGjfOIwg6ozn3A9Iu4lmuLtAaXitJNwRzXyFM6Q9sdJLbf+meIsp5x9rLmM6
4tZqHrzwEIUBmT7kCdBotuJNUyGZwuMOUkvpkxoCXjygLygU7O4EupbEnkGSK9y0j3EIkqsu9+T7
7UO6AYeAAhWSu3pvENMwNcHn0Mh9Yxo+pLVqjWqS9mwBqJFyisaKKj1hV4RuJllcZD1d4gqk7A6S
xAyvyFf9PpZFacyy3KfZtpnRuK11bUyoc9Rv5hR9hr6L/sEkZdHp8RnFdMJwnFACSV1Cw0JrE0lx
6RBGvfJiNz6CfbtMzMthbEHsWMExD+ltmPDh6PrOI7xHxz2OiQAagPX+SBAioRVeEl2x9/fZx3on
IgUvo8AiDV2+NWGTXJi9dWlqpnMpnTRbj3HTbcmdS/YM48lal6g9e8ClO7MRW4ugwzUCq3aNbEcn
eLrHaa9brItyW9uTnPFsMRGjP53Q6Ac0wEi/I3B1zob17DQPci7PfT3MB690DyGLVaKyye1sFXLz
tR4ppoyzvCYjPLu2UczwpRKgp+mIS9umvZzTVDumRXBtF4VzcKJQXGGuQkRmfac91l77QXmBZBeK
Ga17xRFCeGsSBzq76AO16QGhZblqxngdJwOa29l2IJnWBGnS8fA7/3H0BiI6C/AkkEgAF7HxYHWW
6+hIQhTuEgSAG5CjlUgL86orxkOXFiQAOYO9r8KPOlVkW588uQy9meFkELi0H7QToMyNs1hR61tl
QWDetS76fs05xjNhRiLuLnKWhuDFEKvqCu/PU6q113KeQH8e1o6mVJZWcNP1wYzqQHTHuezrTdw7
L20YJgdCf8G8lPQImoqS8Nzq3yiiluuetRDblepSd6qPIfd5ytjcexIBEaDpl0wbLkDB3M+hwRmX
k87lBhYbCYcshURudVyPSP/Mb16dolrXmw37Ygi4cCqBufBR2UtggpGXxWs0y4nOEgyESdxPIFQP
AXJVUhyQkFWHjjUZyzzUCmlEXusAMTQiXSAZaXKa9nQ0iEJ3quR+kmFF2R78JDuJz4zu99ywFA5n
KHde6dNhdXYuac8XcF+olNRAkHKWDespb868WfOWb/ktiocTRDljnTMgbVPhvFUOXp3Mq65ZnJGZ
V180NTHq5PXEG0l4zrlNHj1qRoOv761ydui2zdlt8oIg7CMZ2H/PY9cCt0KcSjNrNZRttWX8HlWZ
h9r4PMff/Mqw1/TD10RrgNHcdTmwnV6wzZXW2XcB/2btaKzGJBk2U2W9kSA9n4wq3BFuU+0HHIZr
34foS2/2IZdUYQ2IpUQdG85OJ6ZqO2KqT9jrRpWB4lHxbOe03+mFfYu+ur+CzpQdQGLSCrIccoWj
Q1OFVCX3BD96+WNKHtixyKp96Z2TDloRnCZNZ3ywvb3lCnGoBYAwPyaPGmwW5eNmQx8EZmFOUJ8O
pygtySGdumjX9egdBpPdJvbb+tCNifLJ+Juhga0q8xjuU4NyNnfWY2s32EYY6Ib2obUlICV6aAeg
3wTZZOG5rwzgnGZ2PQnr1ukF6TXDtC6D0lkVWDfQG7G/Bo5y9w3eJiUyv5u3s3ucenb4mWNjk0rQ
4STRejJp57v6yYxTneCGFR7oE8KA+GqeqExAHy0uyZaUm9Z+r9Rw7REx5E0ZBPTMedc8+yDyzN9r
IuP8rXWxbVoLLUACx1SSJkm8LQq2Dysz7nSluO38WNvWjgEbmzyTqoje5hbITBflz+22jUA0xE6+
0QOUsKZRb1pkOEd44p3+pvdRtW3NcK/NUDvLEg1Y4dIl9zuAU9R57ZjaGeRcHFqfyDLhrDFgTAoS
ZtbRejbaGBUcoKHO1ptV6KWXaPLvQBNxKrRCJcWZ96aILm3Qhcjbqu6gAdhALGHse11a2LmCTdmY
8Wbupp0NRHYywehXtELKLFkXWNnYfl+16HSQM+2sDJW/6XESlRKqqfG9Cllij80U7oKQsD3KrcdW
H6YT+OkWDatcDal7rxcGm2pHzDu71cYVdcPj7Lpix3aVqTiFouijonNIgoP9BH21wCnEwkP6wW0N
yi8X4Zac8NsxnY+IAQ10HR06RD966XXbvgw0PBfEFiBj6PJ1nTrpqhozqkvmVeblB3ac89pkJ0MS
IM1qr3WV02V4J88xXtcENcT+azA5jx4SYroz9TawsxFkSLFC0/KeaG6wac0g4s8z7DEPI3FP3gfP
OWL/g7ZkPyPFfrfDzNh0NLFdbU/R5Mawhuegn4lgrZprLb5gUKA/4HjnVtLT5g22OVVLNuyaRTyI
Js1LsK0S/BSTrKMogYwFcF5R1jXttG19duWsNvZEex6h1Ns16aIBUjHEiM0bLPoMAb2WyPCEEeHC
KCuWI1aw60SsulDmddH3Twn6XJUBdRm0nFytaV4Wfhjs45HYVD0WFAaK57qjdFIzuq2dwtlHBspe
pRwyp+RDjJW7GzXzusz7xzlGeRAbCTQNu90MoyPOQTvtObm30OG1VVXiHhkQlsZVuinT9A6B/2Ne
VR9aL3dJliPE8uU+8DoyEd0HMi0gW2fO3tenrSTeCccCZ5+V1DuQ5CVrqxKeNxhxdrudjNOVH/cn
3c0fAxz7bI7oM2y/GtdDa6NcSrNimyS0cVYDPovOr9KjHwwjroX8j4flMTmyOV1+wAnAklNSboy7
tDql/++AP7081TqXrBbspub3gJPIscGNLve5ONNjT2RlRu+Pqit5ITC6021XAh3zI7rjcXmfJR3i
ItXRW3QCSw9/OSxigeXW8gO7HORm+SBaK1wshEaWn4gdy09h7Genqc2PjWU0++Vx7Fo5qoLfD8tv
NF31bscssZfHl4e+XuPna369nFH6zJLllJTHuHqbY2meCjKHI907SkfA8teSqzDIbXNNFJl1Wn7B
mSd9H7n+0bEtD6Wjem8u9hyKrOrmch/UE/YC5qy1kiac6j4oTnXmAOdZbi4Pfh1+eWx5hV8eU5Fh
qNDqwy+Pf9110f0StIACuSgYyMMQpwHa4upUq0OQhNWplAPsw+W+5dhPaYnGYVB/0a8/axyI4pR+
5dSkY13PrPb5JTkOT1mSAkBaHtOdoDg0xFh+PXm59csL1gkIE4l1F00uvMyvg+705Umow/JY1NjZ
hmS8CTgTb2F5qWQ5x5YX/Hkz8OWzSPBfLGE8nWKgLbeSeeKrRRSmJpPuA0EZ50waGiSyIFSLZe5M
4DLt7CSL9BgYDSYfJzYh/S9/tiCoePbP28t3H0tG88LGUqfnKCZXrfrzlWIsTsstHDR8G+owtJdJ
mSlcoJWkK32s+UTLzQD71wnw095WtHNQ+s/LZbQcHIfEPKCuXFFkJE0bN2JTY9ByxRzApWPmXETT
5HERqbvLLV3dtfq40kmk5SZBvAk7UQJcc4cyZ1l81zy3O8OJD1Yjj0xJU9/w8LrRyvrBNk55zVAi
2umlqfx9Ms3jHdZTMpWSOzey9wgnv9UoYk+ONkTEnY9il7QVbAOF0I9Q0eRW+ZAX6GXhq9/mJpJ9
O8jjfVhQwik6M1HjJZs55N3bYlYrDwF/0yIwYrUI1So3hQw/y3fqRWRDdXJjJqQoGrNjnuxYv6pg
NW28CFp2U3tY8QggARamHd2Gnmojm+Q8dMjkjN7ProhRZIaUM2sXKqirkp7hCTPuigzF8lq3x420
dXHuxv57L/IIu1babsKgbrZxKkxMvlNykkP+yRX+YDHRH2uPfZmmReGhI5p6l3XdtEmHTZi3zU3b
6Axgkj74RLDbpecijWdWgH3fR1cAbxsQ32DqSV8oskMikNDPMVvNUp1+mZITDeqcm3ogl6vl5teD
v/zO8lMvYoD7+r2ikd9rsKrr2vQul5+llZSMMurXCCvvdsUobvyCM212o/JkqMNy9+eBbcnaSxPm
+c4qTzHbmXmdzhUiHX0vS8TKTELeppJcgVrv3Yz6TKCVeo1m4DxebmElKk9JPY+wTW++fobXptr0
WoI4Xv1+pbb4+iQJn+aJnTp8vcTX3Rwd/EpMUbZpIsFUhk4jPUxBs01UqFaZqpiq5ebXIXXjZj/I
4RinpJChOTM343L+ux3XCOoItQU1fj729YPl1nKQtTfQwM+DEmSdw1jBtbMcCAd8FQgZGEh+f6hs
EJoYSrZequ9r+V5ihIf72LfOZaTzN7SkdZFqRAg46k+w/B2kG/GD5e+KKN6b1stNoaYk3bSf6XWP
OKBoyC+HqSvMkwjBhvb1TBKKR9p2l/HRaqW7GuIS3TALJ1uNLazLi9Nyyyv5E//ymOIMrcUgvHRT
WP4mIIH3lKvp1yP+j4+c1OfKkVG89efbAnvBUZulIo/Nx2G6pHbOQNXzKZdbfZYhP9Ho3pqiOlkS
MYrdiwMb12Bbc2ms2ORESLHVu5qXAbFQ7215g/UAprfI9RA7I//6iNB3V5TmFa2X6hSnWnN0+5dJ
UWTBne7LUofMpmZJISPihF33ll5/cVoSUuoYuxBJRNwfCV4FHuF78TYegwgevQ3S2wnmiQS2ejy6
yY8FB7kc4KpZ2WGhRZKNWDfnIJ4KAlDT06AIksuhaROkGg5ft6FOtuV5yw86OujMHMv8ES/HLkHu
Cl2SHqqaX37+lnqhr39x+beWH/y3j7lNyJzy9QrLreV5X4993f16ma+39/VYXHGx+gE1s8aJn8C8
//7Kyy87C8Xz53v/ek6YuuFhNsT266Gfv6LBC2SMxBvblWZ/mqeuP6F0kTvCtAie43ov8JRsO6Ze
tvhcypo6+yhehcXBonpyWh4s5vFxaNtwZ8WxPJAmuEYhVpxIqYJKj/0RP6Q6ZZYzdzlPvg6j417V
fiR29RyTnjfcQtWsT0g7emx7TP/D7AAjzDOwlnQ8SFhX83AZO0wmhno/y5vQ6/5+EDT+XHfaBpGZ
HaTmNCcnL50NedMZ2wIjQuBGH7VtT2ZWRcfQqjFNasrrvWjHosm4MXD8kYM0sykwEjRg6jWYxWeg
nSibSCdPGZdCvGktqIw2/Jdg4H8aC//UWKDdSI39v4+kvuLPEv6vzWtStH9uLPx84r8aC578zQb5
ZSN8g49kW3/IpCar+jfdQiaqC1RB/I8+3e+NBU9FU2NqsiTVL1t36Hv+zlyzfwM5pZsOTwOvTtTu
/1djwTH/3FiwUMsohKUpeIeK4mX+QgmiJULzgC3ihblaLq3lkLaRSf/bnLE8OmIv1EW1XGQ92Yop
tanf7y8PtjqqgV7LyRNUq9Cpxtq2RkncZ5ZxJGxYjV41NltqciBVUBbPwEpSNk6Uftl4JJAlxlC7
XiC5ywFZHYXIyOy9Y4L/Ww2HLI+q/BCplMvlvi38M6aykGi+LDhWuPOIirrLe0ERNcye0sJ9oUt5
pweApfMe7gpmNsDjWzkZREz019SJxk0eo5aSVfnYBPMDSMPuYhgyMmLElqq7vpLsuQijdo2NE+Bn
Diz3dojiswUaDgUDbrSkLM6VN5Ehy19vO/rWoTUIOQwmcnWZ0bBV5NW7WTD70im6YR34rSJyo6mC
20lvn1O7cjYCqQCfEDm1OzNCZWwbtYhylLT9i4qI6jUhe59y3BDFSPCbjZG3BZyyIu71ErD4xs2G
S6u1ta02289VNl3bSX6LD+PFxlfCIpGlMMNNLoC4zmjgddKE3O6l90idMy0xbMYAC9EYz3v1gm3Y
PI92eLJUL3ZEb25TDkduAJeUjKgJiyN+BfIxiOArsPYO+V2hQTP1C6NGA4ZOzrwI2/ylDJQGzcFX
he6U8oQxn8Oo/l667oM/VfesX27chnpOaFCPoTQXDPHBy+Slx/rfS2LI3dWt0Ci7NCSzWv16Hssz
/PSYNXL1UbUmrHoz/6BKMhbo8dOZeBaZQ64d3ocB7pHppzSoMDole2XBhax98hv71IEPGTWYEnqk
6hsYtRzM/7qFFZg0X/Dvtr8trOpT0PKDYTTP+7Aj+CC49RxxnbbGD0LpNiItH7KexUubTxCBQ/uT
FeHajuWZKAmKjA7OYjkwthOTetZiewN0hO/S6Tjx6vAlGqpJmQSnXS1ac0e8XFSRI0aE4lvJTmRT
D/V1nn8bdGTtaO9rrKdGQ9ZAcW88J4KvyjOQxfSWxGrhX5ijt1PnU0mSYqErme7UrFK9CZktAJin
x3zQrpPZ2vSZPGmOvBb9hNJ2tuHtR9TBCppKTTJ9APG4SiUrvKCNrztX1/dtoggcNs80slsCZpRn
Lnlif/ZMs+qq7ST6XopBQQShf8goqGul+LBa/UYjbbE1cjLKWMiXbnxAu5gQCRUWnBDGzi3LR3uQ
H13R1Bu8nYDbfTrtNClc3aL4mCCwn8dr0yUiqxgKwB1mxMJ/wDxCnEvXWDe5Q82oIiwK59chC5Jn
wo4HwDqH2mwolE1Qcail1m77QNAdDkgv21o5Z7IUuNNzmeJdDNwVDmip1Zu0ICQXCc+hvh96lz8y
SjQrYL6f7Et7hlXWJZK2gR3ctqN5Jnj+jEfX5kslzERfu4koad1Mn/wD37PIutFC2CRk3rxZGd6e
Ptv6TX3vy5gKMnCPZpAHV9O8FU2sLjmWUU9bzo8voiq4C7EcgdvpC5x76vM0NnojU1AINS1iZ4SV
VYhxTTIT6YIleXzdGG6/CarPuNXQM17lXv3Q1vqdF5TJGm06CKnYvCFOM6VasWJtekt25BNcS6xV
sLWrtjsOqjypF8ONIGUWmnzKLMHpFb/0phvTJpafjascX/ArKGVis071e4+aIr4sk2zQdvih21dk
VR/GwL1u0ugHxhmMT+lw15p1yJtsH4zCJKJnElTs5zzcho3cujNTStj5933YvzdmcaeX/ctY8iZN
6NCWmOgWat6eT75xHesm9HLyfYZ86yAl08b60YC+0gvrsaD811hsT5JqVRk5lq9UR0MJ3wVNqiHy
h2Go9lYUf45Bfo7HeaeJkgQitlTrtqW3QV/HiTw0hnCpDUyXiLkw9F9pFZpGvGnrpssfdV5euE68
1X3wHImpH9JMbmu/21fz2nsHpfMpuvAmdu33ebLG7Ri6vEgUsQfHQGrnjH/znLtYha2rqLfOQZof
kth69iP9h+OLU1FY2jacMfiHlnPhw3LwxuHsTLRX+my+iXy49MS8WhbcBkEommLM9AK377DT9eBO
97FtZe2FadIyzm6sjJBfl+IIa2Z7W3cePh4LDRzugjS/Tfv0RxCbl7Ns6p3Xk2Npwllxx+KGds46
UlcX6JQdnWQyEMPwx2wT9z6wF/Zbity4xTcDVm9Te5GKDp003qHCi9YGAxlZCTFRrFeu3Nx/7wmn
XDcG0uh8foPg8jSO0V3gTmQbxhmZSBVJ6nKJJNa/5T7NVFKqoM67E2ZfiN8OEQ+iqi9GLbmZQpYT
g08aMoN8rvmbUA573Z7vjKyjgUOzv/ArzBF0Eoitu6QK5m7iNtkPLPZLQCeV7TyPcDkIXOiOnijR
thPvumHjhQVWfA8G6JxBY75lZn3bQ5YPophw9G95qB+cafzhkSmjZc5lOpiPpWHf5yMZts7YfY8h
5+xndzg1M1FvnSQ+RGvuKNrQlRs0QjYPRuOG8MAKBXC7s+bw7HoA8IBPsXVNQNnJG0PUxJLwS27+
4FXerimTV2sQqMWgUpQzJ6Ieo+eW2bmhg05OSsl4N4LeKhzV3CvYzc84kXOb86ZHRY8FmyzIGRS8
m9IHHABr6jaPlzpnLvkD/gVLivVQEEsqOENMq94H5IjL0sJTYp3QdSAhieZHb8zO7JbRwXvfI1g1
tLnlR5iIvXToFMSD9uYhUcD8rNjgHiIv87JNcbE0VfrSDra+L0qCFBtz3yfQkHQ90XdDUKV7y8vF
OSIau+vQn5VR/iBLLnGZVa+mFT/kE0NOXVc/TNzeO7d6NBMdq2tJVmiephelas/5hcblYD4WvfJI
l+4TOzC7dB+jHt2I6fjP9L1DJWj7LtwU5SSEKnTmdzLzEQjV+hbJLVNQTNTj9Cxb90SpHPEd0Hw4
RTCYsvHNLMnCEgEBoCbYDGNlDekDRjdc7t+zq96iuBcYZLTXKSNiZjUPrkUwU5rpz5py35gkdpMF
FOz6hqfohfs8loVk8eOsdJAlK0bMk0VeGY1NODWFzBCx9veGW77b3o3p6S+D7X40IVRg1NgXSeOK
lWfFl+AXNlQTH30vJLEo1G8ah5ygmD4uIuiatiNKH1DcGy0ZxWp0A3LvDp1FfrxODN6YBN9TM3mL
q+C1Suar0IzvWhFfGb5+Sb6It84z/Ww2tIgb6tpzwYkoEMfIcHyack8R+6v72TVfck2eC5sapJES
H5dKglH4jM3oF9CDdlk83AxF8GwX40TcVXi2K5NxV+mMUDySFvOgiRAhhrQQs8SNSrP9Rs/UZ/Aq
b3wW1nwU4okmWdOripmEwuC6sOETYJH3xMFOk4/cMFrCBqFpOExa7vROuXytB3QLawc7rDsBLGrs
Mytyzcpc+ozFTl3n1eA/REqH4LZ4O1AHQ0GgHjuH9Eqc/rYw8WHGyBBAkaZ3voamxGsD/gE7n1dJ
T9fRCh+kSzdXy4l1JPGG6awpnhOjCNBSv+eNdRdrlVilcBdGd/jmhP0H2v0fgsovK+03pBLBqtT5
rkI/viMdKFylHWgu1Eq91cYHw+/uQLDvJ3u4MGr/jB3DX0NeeumCxmXdQYOt2CcF6q44PsSR841k
37NfVZ9hyxQ7GenLINyNbbgHMl2D1SySW9IMCWyr3fewpSim58OloSfXntETuBHKt5bAL+rxtP4S
NeERsT38KDrdxXJYk2cjs6MrNbGf9Irpv7u3CvfNjPGqidTdM+CO2bwShoN+SrdY/3eNs5rc8Z0B
584MbVrit0O5AMfWeUtZrwgT2PY4s5ykuh3i3KMzDSIpxF9gQ+az8geykZn+SZ5Gf+1lc8BmgyTI
UDlitdg6syDY1Z2NScUeieWZrTWgYaIAnGskH9eiLImPqpojtDk2QY1co1fd9aK7qIqB8IQhJE+i
OHQkuWGGeLeC6a4x0cLVXXUzDcaTXrrf8ZdeaLFUMV5cYC7ELJkDmGskJy+KokETxz7imkLR8zE1
GBFhNdWjAlLO0UWYM0JV3pMw/GCH/jMmgIhAH92xwGtF66Q1nhIn3EoXjZEPBaEfQF862Xn0H+KB
WMT/y96ZLbeNZOv6idCBebglCZDULLsky7pByHIZ8zzj6c+Xya6CWse1O/b9vkFkYiSBRCJzrX9A
f4JRrTnswLPxAUxQiFOSW1A6MZJf87A3qvlkLPRRHknxXfg9nLT+PGCqriGP4cd/KHAODqVDnKxb
3PDKLm4MAQEKC+fJMGPkIDE+npy7mvsa1YMQXf5z0NWj1ow3pQ7aa/wzicOf0Trh0Wr9GGL7OTIZ
b+NDy/z7waydX0DxHkPXnQ9w448z2nR7oYMQe7hNa9Z7qpdnDZWXNrmfNb6XESxHt/KQ4QqPmjGc
Gp3Bwlzk5IWnpfITu4RpXdV/dE191afYeWYlk1pPbVoQZvkbciZw8GLIg+scf4/bezPrAOfUfOY9
Jb7pE2ATKzZy3hL/mbo4gkeIxI57yHfvKJsVV7OZOKcyNFFDIPQtF5kMM8hi2ocoUNla4stqAaoG
6L9+nNdiKU5lPe2jEElDmbC7JOei+zhppnNfAu0DyftTHoeBjo4qT4Odi8z9ypUyvV2KULBlg3Te
1s21PhzRZwJkOA715TfJhPA4ohSOkG4OFVpv37b8MHCM49CWHe6kNr6CiCLaGDCC3kR41O18RUT1
I08E9GM1eh0nwpMYWBFttc20CPqs+zqKQLCd4Q02jDOKnDIYMyXZ2ZqI9ooATe4gqtXHCaKQInws
/20p/heav9EByEZx1Yv8kCzVGoJi9Ims9Iq5IGCphyeDRiszyd6WX5b1Cu+rQ4a0pKYIY5EJaIf8
bziZmUBWRbznUpR7O4uLOVQi0s+XIuAo3y7t5CSvN3cdZsGdGNZ9w1fxakulwx9ExMlCg0Hea3lX
sp5vftcDiNvuvzxCPh257tIcNjCCkcMT6Yb41JAj7qfhi7wVAr0E4U/cmq01yC3tjIRy4+UrGCRu
hfyRukydIRKiM9om3LFYzY9+7ny3w5pXnsQsnXHFQd2ATBtatDpCIGV/jgxQZGu1Hnp4YXSwJXkD
FkVqO8c1WoNLyldlDnSKVkxDsVYrUQH5dOEPv0EWHWGdpemxftnz8vQglTGGHg0sLUXjiEUUDYWf
CvQ72aoveZ4ll5s7yxzSh7fGxelv2cub9/kOGk18VyVHV1lRIY1LbfURQ3lVkC34APcAHkEC3S35
xv3VgCp1fCjaaQzkbxnD5j63VzWoVWskn1Lwok+6Esj/KZ+UPFKW/nGdN6BmG/O5OciWMGI2xl8M
if/wtuiz7ZzMEBG7v0EYYgdImuxgMiyuo+Ukc+rzYE2npSTJPWAx6hCWCmXq7B+vK1L1YWwiJ1ga
Ecquf3U78teu6S2yFsi7GpXdni8tSdx92ZJkdVtXOSae280Rg2bHx+19CmI86Bxptyb3l4vtbf3Q
RC9FuX0lDHryRBxE3OzLIX1sHZXnHmPZy1Mtm6g76lF73t7wrUnJdbIaiVaojiM6nhm3yUkCuQ1i
CZ2B3GM7/nMTlHX51GTpcoysX4qftsvqp3WXZlvLXLLchIg/oePcPEc1vJNcP2mg7PfqCIBN/k/d
swZUPDqSt3qQdlCIrY7ZkHjik607vu3cl2uPjlxGuNK90XOGgWhlo4aJwyC0cEzgLJFsJNb4WBbX
VTdj3uOB6surTG1PBqqhdaOAzVvg4ctF5VX9FZhUW93LupO7OnLGKiZmoLMQw9VDhEfKEVQ7MGz4
92L/3xdLN0RlBnc8mI7rGb+hxUzj60kswmTiKyDroW5X9l4WB71tT0mrHidjniL84e3oWm6IIj4U
Nml3u6CHlnleuZB54K26rUOM4690/aUoN7lbxvjzrp+3b2dOZof0G6Do+QZ11DWQe37e/XJmmZv+
cJHLpT+s2K66neV367ary62zbb2ClQbTYnSW/2njdvzlcjIB/un0K3n4oE76p8vptpvzab8PP3U7
TU8IbDfpzKW2S6U0Lg1/z7hEJGaXCcTahyKSY80VAFbvNCB4oYrMpky/yCSiXMh1siQ3yGo3Z8EQ
qsrxtwnMSyIcqwlCjjMUDYLmjA5i8Y3lx9D5b/WsqO09gSoGobLfL8UoSi482QAi0X16bd0GlaE9
ysyMJTO5MmGr8oHzLeD2SK6LUcSaEtOwHWRYxNjBnfBanS85HcSh6TX6bIxOZub6zJfJCJVdHKu+
TOhE4nukDhBHktI+ySxtbkKqgl8PzErWVQEHkFXAEK8FuQMUFwQ4S7y0ssRI4jjFa0ukMomw+VyT
IGJqI6AVSLqm5I9J/68dbshNd1X/Xfq0rm1Vh1noVBDTIIPVa9O/F1NUtVeXdSl67Ajw71WZk2WH
EYuxY9wwlhTPMxEIBVnSBMBgW5dMOm3AQoZuwb8YB7iO0a8loIvziujJJf0m63arP4dVFfoyvSaz
bQmZEXCzAtSwZd8WEuJ7ZtdEjMW4rhELWZJP+tM6Q4wfmfu8p3JQfMnAXcryQY8lMbXe9bAR5HHK
R7xl5OxPzp82EBDwR81JJuMSCcaTxaUQGJlRgPGypPlzTOral0/QRG3h4xOVK9OyIjbLWHWAyZsz
+G+7o00vr6RAAU3xbMMRl0Img9SjJYVcV+RPVreA/hz7arquq7Q/L/b3UBWQMwHr3Ba/W0cE5qQk
nXaMNQN4jiIwOmLRl4QBOgcD2G3dItSZ0ojosqeGJspk6L2syQ8j8uozMUgLXOL4YmkrIAL5nCL5
iGRxoAsJ9SgOtK6jrW9PQj6Y7enErcYk1VmWvXwE20JmRrfq5aVEYt/H5+BP+VjkA/rdo7ogPyq9
RkxrPciHUsMOQxQcTK940y6PSL55bjpa+3KZSInETsM7TER9cZZTFkIk26c6qAcxOj9bgBwMRqEk
E7L6PSST4E/itklMT+7aI2gEUb8UvQhzbGT8cacQt1AVi8v9/ruqmSNzR8Rh5NuSpLrrd5n7TXaQ
8o3xltlb97J4eZcqOznblYCEuKSm7cKd96AH072EB8WKpu/VHFfqWNWz01zCvChjAs1y6yp6irCc
FR8S07NsS40AnFZisVVlSa6zFIXEAwMI2dJicRswTakvEh7/B634b9AKNOFhSv4ztOK2Kvu38j9R
FZdj/o2qkNAJHVMnU9UghuOn9jddE27kv1RLw+vJMD1Nx0fuE6oChRCdiAtQDEFw/wtVYf7LsE0L
5RDgFrAeUFP5RM/8n+iaOlFc6Jgf1FlUyyb2gr8mpFBXxxXpE12TGH6mh+ES36O//Rhq6F6oWVWe
+NrMQt3yvJaVE6S5cV0MhI3yMXl1ybddMeDQMHknldDE14NajoG2wqocyl9C+Seve4vwdv/FrNuU
CCbstAVx7UBDqdDpmScOjfPcWdVjMVn3XoziNm+7q/6RLf2Pdc39ivi3ryUICWWt8T3O5vdSL482
dgb3ebaoj7GnHAhq7jJ6ZGI4g4u06crwheTW2JsGBCoNVOxDs67PCgJCxqIkx+pXNFVkTNtj65Iu
1wazDOI2W49NTgQrCnMhf66RVLItpL2jlxwBNeRylp+zGdOnwLzCdjM6gRXdqSb9y+ItV9H4NgPR
fSx6ZHU9Aird2qY3ju7ADoxNAnpM5vJhiYBO4+2deJjxDO51OebwUC0VKMpB0zv1qLqwx2YPJUNv
8InYZ3v2mI86DguNhVuBivrJMYYHuTM182C5/HNzxighRbs4suzAVvIEAXKEOocJTyLMzA9osT7E
eVCSjLlvSkLzdYangon9QWJ4XwFuEPRu1Yd+REVnQFsMpydS33b9FROB1se+jfipmb9obTf7TAre
tEHIvUOAhaFukQmvbeIlrhsYaffdAw28s4GZ+CUOqPg7TTc1xDPNNf1Uc6IdIrNVkNgtBjDcAWix
GDrPzquWIzO7YupCsFjdl0Q9CWvqkD5JD+0rd7lv0KO4BsaGZ46iEJ5zsVlYzsh3mKdl5BxYnD87
Nc7mhVN4B8R436IKkUjDwgkmjcczvF6IUnidI8qAAmNsz3eK0Yx7aFCHOWGsaZQqFDh8ao6JIFLa
6m2xej+0KIUsnzmvzMPKfRVH1m5c+nan3uGSnu4no34reui/Sl/6itqld43WZujxrzaKgTeGDoQh
qmEGtSnc5rxJ9rn+y1Pj+hwXw4sKatRv50bM+wxId2lyMIBYQAiMoPScugqeUI/wJhr2pDeq8ghY
a7lRVSxKklh/9KoMbcZ2LL/E8XMIR+vabJDw7xNr4vfEByUt4G91DO8byIOkNGek5+049Rvz3WqO
+CsNB7W9J/taBpHIfvYEsQveb/hm6DQQL9cQ7GzN7Ly4FWzmAnoWyu9FQry/9UrCFqbzVrThzx5Y
GONKDSVm5rEJIL9umROS6NafTom+tSryySlxPGKlA4rF5F+1McOMpgN0USP2FmhWvxuJViK/jjkP
0YcILiB8Sz7A6UtjufPZwZL7oSWQNQ9lf2gRyfFJmvhtAmMtjKvWB9g4HIb8xFND7QMgz5EILQY7
rvqaEDOs0LpaXNArqoG/kvWTOw4Kp9e162x66Pvq3GrIaI+9A9ogggxQmueZNttGJyMk0I5FlY7x
x/SGzg1B82E+WUNC3NfGzMpGiJe5CLy2fKxAVOvxS+3Fd2TTUIdzGVSMFU2OIYgKKw06oFsSiavM
GI52hShfFwWqWc6wJVGTx1Qs8BQP07b8JYLzvZ/K2UAMOLxv1F2spP7QdqSdYenlJqBqknSBbiok
xosvGfkcq0zuy8JASxx/JtxAu14A8x8xFLyNn5LEz3MI4Vra43KkFthJ9Mdm6qpAtRMYa7FkXYan
1lwIL80HZTgPVt7ex6meXaEN7u3KYSSJUCYLIyfck4TqJtON3Is70PVtfvQi9XpbJfeAZqwys7gc
c9kmDvxQB7XdHpa1po26yniV4X3HnI8SsImHVbF/GsRy0hhm4TbLlPMNWZWLrLUL34rMX/24Tuu+
cTr0nDvvHvNXQE9ZpTKptHgX0OO779bubOuIyALi8fZNbKI5tLYHO0YInLihcheT21dRN98nAKb3
YJeYFsqguSzKRSdmMCu3Yb+KmJVcyMFuJyaR2zoNFu6hjHHuUObVedT4jKK02yGoSk8Iiu+LkUB/
wfIkiPT1j4qkopFV7h04hlPcJWD4zeFeFUKhclELKLsZxeehY1AM8SS7aqxr2lVGbNR+sKPoWx8W
j8yfe2DrcE+r6NZlanQ2HBXwV1tHxanNAC6L6WFiaU3Q9tHX2QZkDvyGdXKimLfLdJ6IJZAzuHLL
g5t1yykqkhOawFEwz+5bz9Shx9roOp+sX7hRWz5q8ykCht29JbDKs5xGiUmw6twxA17PpqGUFcxX
ZsOO/u6NNhzVhWynHa2HhlgfOWomQnIhJ0JD0fGDZVHr6R7bqOr9xlick9KitdnbeN7MHh/wjMRR
bVb0uNtMT04xoMFkVzB9rfmrqRbjFX59se3MJAvjHIabegMxcjzzcr6qmloFRQ9NEunXQM21EzrF
2CBMnXYoTDErDDMYiLIFGOpA8tFE/uB3aPJP6/RoaMGC6CKi1RNeTsQdQcli3q9iBiDvUismmgUz
TnlvtoUc+2/VSwnbo8BBE1hqZMrF2i/kEpMWN1WEn5c9vnT9Lm1BNJk4itRHYf8gJ7Vy2nSBoYaJ
5Tua/lJmM4JzNAf0I5kSmUbtN6r+i0jkSDaXSE0ZHid3SeIfcR6/kwwCD9OI5j2LJu+KqPFWRZS5
LPAMZcvsEEbz5aZCRkJXGX11lgwqj9xDbkNUMTDHDiOqbsFF7u8TjyVSCqinwOcVZzPE6ydLl9Nc
LiGvIxYfLiO34D7xRAyHdvr3LrIkT3P5Odultn3kOkS0fBP1+ehYpM7rp43/WJUbPp3z8lMvl5Pb
LyvkPfvwNz4U5V6hO6yMQOZsvslFmuPTqT/s/tt/8vvtv93105ll1RGxV4cgrJkzMG+MLr6eRSy3
WlDdDRpVQ/N7bU9yQ7hoxOBksYjwTwLayu6ybhVPvCS88rH11enyJkD/rr9yZZj598WuZoinNCk+
DFoIsM2DJGbMPWLAToUIraLjJLqXh8q6XGhxOZ7aEIKSNmrYF+VuDzmM6LfZXCOezZ8wV6jmna5C
jq803xxHdLdzuwgku3CRXBuTD9EhSup7pyC+KaKGMgMiw++yeskrbXW5csuXfDqkmvL+hF7AQWZl
NqqpLOkZWqdmyjhApiHkSSpJa5LFMcTGibQ3kcxCrpXFD2sn13gpQcL7togiLZ6H4VuFVKWM48Rk
DoZUyc/9iFXKPkUQyp8zHZQRQnm6zTxIvF5yIfMf+OgSJBCJX33Jf5ToLHupQd8nlApN5HY6bzjJ
bJtG+rIfPTCxNVy/Ck9G8Toa/c9iUoqzPKHMc8gSKU9I4M7ZTqafKOQ8NMiGgYflL4WZ/TVEjjEo
ZYcg113SN4g+njlu+326+GKOC5p1212sJb1XknoLt8AdEID3rhUxRUZKLyO0A+S+BFxf7mIKmlNr
5C/1rFm+2ubdv1m2SOA0x8V1zpjVfpnb9MiQAP+sxN4XaT6fZF5PHxpIAKgmV6jB6lAnRd4S/4m7
1sgMOJpEouXvCu1kPveAOgyUmFXTeLzsKPaWz1NWy2F4T9HbAfEN9m2pUtLK8ipbBk2RSXBZvzBt
tQIfiEwIwXST6msFiKHF6gHEDOAzTpI7Lqmuk4jZ0hZ+1TEqqduT2JJt24MhFvZnPi6Mx0FEWnGG
wGDjGPtUhj+xLmoOQCP8mlsmn4xs1pGK6bDF9AKp/EuTldvkYkttbk/y0qDFw5Z//VNV7rfdmH88
FaCFmbHHrXzlZFuTP0ZWEWgkv73VZemyck2yBYMaJ788r0gZ7JO6Wped5WUv2ANZnOWrdinK/IH8
NZeMsSx+SLdfjq1Ldz8zTlS84Q+Z7E5FPDJWQmX15WtC2ARSXbSYr0D76yN+MBnCaiJRIHe/FEPx
RUr2oTUwppCABtlSZWlbbOuWtTAxM9L9WsNJQrx38h9vC/xT+OTL+gdQx+XX1+sM2PF2rhB5GSl3
1bIG9gxYaY+hQXW2zR+u/CFme6W7unqWN1uiG2Rpu/fbOoe8xB7lZ6xGxK+RG+TVt+p2rCxtj3Hb
sJ3v07FJ+TRksBrlvZDk+8GJ2/Ik6/LN445nqOeIdMHlx68ohmJsNqkf8BRb2/LWt0hERGVzRbrv
L6Z6PAwMZWQz/X1RnuLSVc3V0p3cGk6KGLxt/HlZvdDzxYatKtfZYhQsS9uGC/1f7Cw3fNpPVqfw
fdLa8iyvL3/fKBuoLMqVl8T+pTHLtXgFIlSzHfBhL1n8XP9w1su5/vnQD9sVDUkYPPq0VU0vWfot
jS7PKPuaT+u2qtx6AZzI4rbY0u3bOnncP571kmLf9pY7frrU79Z9Oqs8wbYuEh3+rJJnigfm6OBZ
eiIJxtisR/mub4vVNep1L4UTtpWytK1bZTJJ1uH98LZf9pTdrTz5tuuHLbIYmhE2g6TiLi3alioK
24vyoX4pyvfqw1pZv3QJggv87yM99JGSHP7GqhHSY3DcvKudb+uq+ZCvmc3kqUc5DJZU3xB886Yn
XLuMPVKZ6hPdybzz4Do8EheGfgDG5KnOurPZGCp0IXv5XprlCX835Qk8ofcw6oL/Eo5fs7ROgqqd
PV/Fu/ucJEQcbOtLOcOU0gxEtKour2/WJSmhqfUwR83iZnUSwo3ESfYxujR7dwRbMsEf0sbZDj6I
lnz4w5fuZC1RmReTqrWYBbkMxRCJJ5Mf1m1xgZxt9csnV9Z/t/undRfgj8DCXK7wu+MuV5gy78bu
jioaB1sG3v0v6ASZ95caBb9HN3zCBcgqbOPl4KDdv0OxjU7tInHgOnBt5IXHrOkCRHYe5YZFTsR+
X0SOH+mJvHrXktbeaxUaOd0yYdPbDyCE8MNKp/jdKW8GpeZBV89TaqKcXr5kRW4GSdeiv9Y5mMIY
6NqG1tXo9uYzNgoPIE1u3Nm7M8rxLXHT+tVV8LboCuu7NVhfwll9r3HN2Ivu2U8Y+p8mzUVcY3Vi
2F4lMgjl2h0GLVYPSqR0h6YbMDWzsEcsUkhrDXHGY68M1+2rHcVWoEeMDBtFGDd0D3Aoo1M49Zmf
L1WLnHMPUjsmcwuz6OSFnQoYNLvW+M6eopp/YgtVssqxDooSPtvD8D2KAXVGeaEf4IMdZuJsRPlw
tSgJhO9wgyYCH+Ju6Dk2L8aMMdgYLndjHBGlsIH7l2pRBWEW4W1L0GKpKVkD4tnRtGJ7jbmK2YW5
X5rVT0Xz7k3FBL079ghIKL8KBVB6oeiJXwOXT5Bmzm0TDh6BuaaunAdcOt/iBWACfE6RSkQfLvw2
2M2jW0CuTBNEI23u6ojfrv7D8Mr+blgw8/UaNbBSK3Da0Pbzovy5uGh4KyOgxHieAybJg79k5UNT
qd498753B1ulK7Vy3JOD7OCqE7/WJhLd+RgjlSgYMbg/NQhNIkGSBnoovMyxJiRyk/tM24ick41s
KuAROfYcSopQExY1OOZWGcNPkgiQjopAEybEEyKAIzpXGYoShWa2B4z3gFOXxlcYde61tTTmwcGi
pm3Qj0Kg7+A4keebrvc1nftlj4lw8phaw0scp8AcZuUPjJZQDXG1P5QKCLeje+aODgoFTi28LUHM
AMTFL7w2JiCqiXpdtpCHsE/CN2oy8e5t3pbCwt5pzfRDPaM3udhFd+No3XS0lfL74N6VS7fs9bzH
5SJTCJRrDtrB2huzT2aVZq4FwGFPc4i82VTNBJ1LwkyDUu0LbfxhT7m798zqasQMC/vrKTAQLN+L
3j+GU0/gpafFlfsc8H6PHMdNO0TA/nA06SdoGcaZ7CLs2Rr/nDmag4wAazO0p+LehN3EPJdchae1
38Ed/yw8q/Nzzf7DDEnzdOVPp9biH8jY/Ujrufzajll6VVpVj9S9dqDJaXc9Zlw78i17s52uvTVx
v05oRDoTSZLQxGkVUxN8pLsTuuF7pDCBzuhVdMT7PULx/QEC409Xm04JrmU+kl4k5zBeXKA06Tb4
9kH9sdolzo5GjqmxMSBCp5rfM8HW1OGO+m3TvOSpZfqJ1yIq0CZMDtMzNmAChxS/rb1dY6mZM/yE
fdyG5ksV6NWE4KXdvdoTqYR0eYkmZGtWLD7sSX+VssyVEGr2Rl/tviz1e9lY8WOqFu2uRrkriGDs
QiBW9iOKYDeO2/Z7zZ6+6w4qCAMx4iUBmoM//bsWxnYwKkV2b1tgCmwsOR1IJXtDdeAEmMUBrZ7K
r8I5B1yn78E0Kvw72myqajjrkkvMaziRNdLkBaG2Yp6ONejtmzzGK7bJrgnHzr7jnDObuaaWf/MS
vobjDrsmmp/SKl/diGt4qDbrxD1LyzqaRvYIc8jetckdnz/bygQz3DnjHKf5sJYrtdXfoxJ16+rb
VELYhNQKuykHEZ9zIxUNd7UUx5KWy0EAf4ZF+A1NUiXIl8XHxJuHUg4PhVVco/6a+YaCfh2QjBiL
ot7eaQ1v7WAaBj/aeh4Rlr5qwm/rSvood3yj6J5Nxjvw7p1pF676tdsi2WSm4aMeJn7Vhims7h7x
RzRaUX4lSA7C6rqttFt3SMDk1TM+KVDo0J/lC7HwXSoiSIzgypYbxjO7Zmx/mZVpn5oRSTvEytew
hvBhYI+SaCZx2hV+tZARKqahPDcmM0LUEwYSmkI9s8LzJ9eX6djzUJdmmm5DlDZ3Lklm5JmI/ns1
aMVhhkgoyAv0/LyBAzpyOYHdoK1SehdHaDfOZn9wve91T85Ub0kFRWr0S4n692gFGtwb8PQM52xU
I8aArR7MZpbtY/h/pRVHtzg1PWHhAup8ybLrQTGujOWtwSnuLtdXmkuc306KMuzNIkWhzyGgYo02
irkmXoB0lnQNO6cY4V4Ksm6PRIsrDC4H4v3f6B+v0RuFL6jSUMvFxGiZzkrXlNo3nOwL0fhDjwnO
UeWOHTLDS49GFr+mWnWXujDJso6MXd/C7gXBdqsr4wOuPNdeS/c2hPYPZsz47gjdW3RcSREJPjma
lhlfIyWMbtGlrvdD494B+UMtGBec3TBqZKvs+dFKrPhYC4FGs1pPiJR511daTS545nW8VpWnXOPu
RoTpIefY5t5Ivqnd5Pro5Idk9ZV1yIM5ZWCdRMMpWZ5H1UZ7VnlsBCIcCe3HGUY1ibksjkCvO6GB
rPRy40284g2mex3qXJA1hley27ygmCii/VwopzDXUMPRnrIl7h+jEHVAvdJxbJjOQ84dwtc+aL05
vdZUhBKVEMnim2nuvC9REk3n1gQHWKw+0ikJo4ERhnmF9zfQ5lRdrjIyynmpo8BmPSw2Yov9ZEAw
bgSOEmufCf67P1qZX+oJxKm+EF7TGl3fmnwd9AX/xMJmNI3VMSKV3rLTlC7ydcVmkNY0T6H24Kz5
HV7zwCteDW/NUCkdCW3pjW/EK1wNGzVsK7YsclEpZmQJFPpmVkTSUgCIYYXX2bWpvODM4RwjY+Kt
z5UWTcHu+zqpu6Y11j/mRXlIuobbUKJORSNBozlXjqWObAB2Ut8XkBpzgeSBkmt+PivdzoBDc0rG
6RnFnpPmlM25T1tssJwM1DtmvU6jkNmPobnaCDN5ALzVJIbRqzzEQ7lDVph+MkLWtF6/pEZAZDiP
FbS3oTo6SjjfhVMTeBnJJz1luN8ub0Ta8C+34p91ud7MkCt98rXciUQL4nOFxBEPaLxfCzDRxldQ
EqDHEsyw5p4Pam636KK1DDDr9YqvEpngoeEVTOASF93LCPoC/9n6u2uNZ29wUOHBO8jz4l/Fkn0H
aYJUMHGJm7bsv+iL4WFvOVqCY/4jLrI/rCLMfAAx6q533D7o8plhEuTc2PlWMP8hHe1KcWPsuGr8
BS0U/l+dKG6OyUA4eFGwb16nm0nkqhasM7uKcUvUMxSjN62gLn5Jxu7aqVbn7CBmjpVv7ycLnXID
cPOwaA5Z32ncawMaYMWDbhjpeZqGZ3dxf7WNre1B2Bl7D7r2GC+3IzCArG1i4Nhob7bWHnAq8IVs
qM+J8oDafLPH3wNHBb09685QE2MDARvN9hnRX+uGyQVzBjRBrRB4aAT53K3MQHkpJ52BOmDyax1W
bFm4Z76G5teE3sFxkaVrn4oVEhthqmu1fchm1QsQon5fB/NXWIZIjAIBSlLgQ4UpuLvIytbjKUVc
LWhwa7AHhVfY8pbzFIZ3ajfixNycHZErTESCKxmmY5k27UGN0e1EgxIna5Rx65zOz+imh2GeEf5D
xsFQ8+PaoYzCjaTdexOD8Ew9Kvhs74xePc1pYT4W6wHQC4nQ+ATB63u5tHcoH7R3iGsAJYlb5T6P
tADpz8CO6/quZwKtuWp5JwRjzF5MTaZmny7uKyYxJAiNrMe3yG1o/e5TbDeHhRHAHNZfUmc5Vpp5
NMcep1JjrgnGdukht6ebvFyhrWXaIbX156XRfjprhCaqlTJZQLc9qC2jgOSbHpk2vDQVAqIDmINc
tbs92nLO3p34fGprc/LK9jgPIAk8B+jhMiGyODxheelclenDoKKE4Lkwld0SQ+jCuXESAkCW12R7
ZG2FlbM1XhOHh80QnfOBVjghWHHn5cVXnKreLdeaXirX+9a0+MBCYvyZpIp9QJQetA3Gc7NB+8IY
sc0s/RnNh28Y2KHhkGo+fNYcQTQdsK5R7pW+QzxgBpcUNkg6l5DNe7P42sHdPhRCP34F7JQmylOZ
LknQqbgoIp/oqy5RdAg+3+y4bXx1zoPY5VnaFqxUpeoOUbvA7ZqHOLAZD7QLPCwXYBoin1eLFqPC
Z9xNxjTtGgMnp3qBRF3Oewdu5n7Sc+0YOchI2CsemTky5K09FLvEZKCjzzOkPEt1D06LePMYPep8
bwLFmcjD5HxyMzBfGrh5wpuAVTQomzo8TCsc+JwhIT03sGgjsLcQp53MB8F9lfP1v2qn5TRlNYzi
HiOUpSf4nLs3GMTHWBn31reC6RKwX3VfgUpDx6jN9yEQtnVsAMGofXEyEkvFVA8ETYvfkZ1C1isi
0GOMg/EkPthzzuSDnizPuivLQW0uLpAkzYslhGU9CZgzQne2ySx5dLsjqjq7HHm709Klj4XtVH7s
IWZomZWfohWxS3u4K2ERYgRv4LcE38Sp2/ExLXDvwy3wEDsmmZMWdBpWcemB2TkvHC0w0BJ6f4Rh
tavYg2sWLvkzsgJ083y00INUjp4Tkx1x4/Cqrb7MU/fsJl9is39Oe2joiGVUKMMGwMLtM0+jjSDF
hule8SIenumuh6ybAVgNDS80qH+jQknWjb3nuO5in7z3o6ZH9hFEWXl0TCy/NIjAQwtdQFs17R7e
M3C6kMGM1qIxP2GS68S/cu7lvlEW71gn2Z/JZP8gf49wQxyeETx9tYhyIXaZP7XzRDRs6U9WH6Ha
gLaEG5aIVAwveohpqePdJF4QYTiO73lvXf9qkDi9CkPI3XwivuhMQYAzp3VgRuhQhxHUopVHWltj
wLxiF0VdfDdUWJhauCYeCAyDwWsHPgPD06oPL4UW6XcVd+++X9s7FbsIMgKVQxSkRClyyEtEHoyv
qStysLaD2yIa0YWy3A9N1QYdBiSHpMFFqDS0CGWTNL92obdLwOz/YYv/G7ZYd4XE2j9ji+/+/NG+
ddl/gosvB/0l2Wb9CztF04S5Cjbx/5dssxwU3TBXcgyQvRu42ECyDUkeFbU3G7yv8QFcrP5vwMSa
7vAH/gNM7JoWkGbT8BzV4L03P4GJcwN2xBLGsLZHs58RGmnC9laipEIBHpGlbfG/Xyd5BhfKz/98
Gt5eJUBAkdf4oBlFGshrVTIXLY9EJiPdjU5iLnWB1UT+GOZTdZ17GMA5+nRsXBS9+qn9I56eK7fS
z+U6Of6IPi5UPe07cboz50J+xMqHK2Q7vmGT7oCTrpt+Z74NIGrR7iXCAAfdsIfxKDj7qzFC/PHq
P0IXtOCQMoItUPlRjKce0+aia4YHC8rArq3caD9hCgwTYLzN0/GZaMA5z1v71hNAn95Lrat6cs46
uqBBHEIwrisSxxhm7NQlUg9R8ex49hvKQoQewxlVVFLK9WI7V5Y6qftMV74XNgPoove084ALwjIY
PzUm9wWCHyXXYdaoZwETcaFdUd3isUEHW5l8ZF0HdFoFeK1PVmTnQHGYMIT2qdZZhy5wUnfA94Q+
tK/LZz2NTp1tDWcINb8mE4+ZaCq/ZmqKEcjgDQdkgZgi9TC++JiSin7Gtir1HfcqgwOLV83kQo8Y
swMOK+CcLQWo7lTeAZ72yE7MPuoc+bHEkj6evGB08TM3UxPjTiu6cSz32YsKb18xyPLHFsML+2cf
eereVNX+dknUGY2Z/KGNhSyfcCaEhoEw8Lcx1b6udmWBJamPnVM84tj+HYh0tzcVMvll1PDZh6wO
uJdotYITxZwpt25KcK4hx254xjseDIs/zbQDAhKvzFOyQzjV6K/Yz4jMVwHIOxs/2BZ+iMM3OXYq
bOYBEzuEbErtLmzVG2YLDG7MtUC2D2oJfkBZGomJMmgt7220Nf58Het8J9G6rRH01NR3lPnLQ2q9
KU6Meb1a1Bj6oA7XZs2NO+bFweSF3GkZCkVMbHl6VX1fF559KP8fe+exJLeSbdlfeVbjRhmEQw1q
ElqlZJLJ5ASWSQGtNb6+l3vcrmCxy6r7zd8EBCIjwBAQ7ufsvbaXaBzShKLEjnhYpsI55XZ/di0Z
ntRZxz5GfzuMXgnOvvyCF6A69GZVE9MxjLuKqBwnt0iEAV5GpDM4N/t5mg0GM1FJnTQS6OZnToGp
OVV1g2zWHVuOtjJc95KJlDs60Cozus+B0cJs0Q6GA+qdtxptjNr9yJr8I6p7oLw12k3hPidd9lPX
ZQvcPvbk2RHJNsN7FO8Fs2ESvNG5DWrabx9JsftBmSvYWt2TwFC+1pg1TNCQnwwms2aYfUuBfujG
9IGV/y2a6uZgo0NdVV3x7lUzGjWiujXL+uxVlNX7kd9KM2ubCIuz5n9MRvVJXl/JTRA+P5rA5FDc
+fU4HYDOyfS6YaWNQt8XDOvPXRD/clLQI722Xfww2Zdkhmxj6oyaQybfGMEaGreit17Monpp0iIg
VAjohNSeXBeuhoxevMb53DPsNR+TxnlKAZAxMIkgrrUkWBsA8U6OuU9Ian1002E/Cp++m6OfF2wF
6yYUp6nknHCTCYh6gfK56O8SK33pcjQrnF1CW3ZcAAh7f9bI1bR6yD/AQs+1trWW+FUFfy5du6yS
egTy0GbnDGX/Jibu1OzhY40McJNxviCv3/NZfiyhjHzKp3u09hwaJiE9ZFGE3fRI0C8Fk7B1D24O
fsRNP89aBb3NrawN9oK70PU+3FofLw0zai9NDnoAwCVxvOcSO8AuzMgFHmtSAfslJn/kAVCit6LT
wAwpBWGr2QGnGJO6J0oRxUNQ22sdrZheE7hiJm/CRxtaMVsKtRkNCeDIpJvtNe54CJNesGs9OdZb
fla5fXAYFe7byS22pOl+q4Jp3fZ3zbxlZmltKkH+VzUHJIjk9qNgxmVQv46hDwKTZvrYpnYOuzl+
NhxCCVGir+kT2IystY9eeCQbVnjBTNHGWFjieGMOfbypPP+xCDbBoIUkZ4Kn7KQG3wX+iPLD2VJE
XAB0uLDg9Z25RIS5UIxdz0mwk6fWtPTMFG1n3qbJDxOWfmCLU7MA8DIcUgP7kqiocfjKBYlHEzhu
vXEpo/JHVY4P3AwuDa2cFdYJEg9E9gT1GVRKefGTmWLF+Cs2cYcXefMzciJYZgGpUWb3aw7m/tSm
0UvStRU8emLGDKAQiMd/0aaZ1prnIRJzxSW2K/RsxjZ1aUwD/YGcLGdhuEWp7wXer6UjurBAGTzi
vz22HbP93MaDVMcIBEnt6jP7QXc15x58LYa9KSrvaI98ANh/bub5QhekP0bDXFyGYNcxMl75ZvbF
6ATA/tQa9l3hc6mN50cG4J9rvUDTkvicO5Qd7QWF/xzADHIYVM8jEepAJmlmcCIjTEztaVt2E7yD
/KcfF2Rz1RpjB9OQxtqzn3IuE8b0hkVfRzBpvQd1sBY9+w7d/hcSfxcrTXwpyXxCdx4/zfkXzwyN
EzcgVyz12tWzELek8wtyGuFTFlLewRw2AbTJdWe7z+wSNwBAwGjUk8dYBxLJhOWSjrV2GfrorFcE
XdV55ONZnsIV9UuezGyvruczFqyxYpRRgrEcKkQBuQSJ6JxPq7qH6ByXA31Cn7Qgw/hZD/7WF9Rw
R6f6mtd2vB6S4pc/GGuEafW+Y0iH+J3JJ/Cpw9C286YFMXqmV7LWG3r2oiGPlhBbjzIV1eWW/oJX
M01yuLChJj/HYant4rSR9PMtsyooS+nwyDiStPkpijd+geHLkmSVNh4x+E7vQP1gHZWtuxus8Wd4
0gwy2doi9Ul7097MJIn3U+v2Z8YKzqrLRMXN3vf5MBYmiEmU6yytPwxmSkdAm4dAc9IL9l2gCd7D
3JnExVkYh3pAmq6jEbuTA1cR/rKfw7w7UMvcz53erVt+LIrcdIw8UW30mXJqJmGAfH+kvHn1z77n
gmFZJJ65Mb1krmXzirZgdF/bFgdKjRUHNXyy79y8BF1brQyjoIni6BxAGJVWg5X/dGcrpcNBnHF3
0Mf4B5SbVb2Y6LvnfDy6c9zTwoF05k3BTF2QhoVHRgMYJpPTSDNp/Mz2fly4s1ahu02SFOMZ/68/
gqKia1nvdFCgSNOLbEMhhcrZpD9prUU6Th11u8Yxmv1ASGGBy+FiA0ndlS0DBuH0dxwDjEGyY43R
bVtToV+R3PPDbdMfpAh+tI37KYjoflViYsjc99/qaPG2c+/Zp4Z0ZAC1ZC7Z9vyZzmVycIp8umsC
68VfxmpT0nAmh43qwPBDIBvBwZRvuKi3UDJZNHMEkM8cCX8sz4XVfze7ELsgQPXct1TX/CXPverJ
TkhBto9eDblQFLR5Q9+7Izir3CQGN/IlrIaN5VEmWaywv7TutHMSvUbZ7kJWrWPtnM3LOqKG+WAX
+ri3XSfhIhDl62ZhTB8u2vCiYaMrm+Yeww3lKEuUBz0TyAK4r+lBuaMDTfk66OL7pKR5sRDTTNko
MoCg5xiMK4OTt6x7uhOMbCwnQomJ9oaLclxd9CQcdqg2fup+Wp9babJQa705Pli2bhxNjdjK0h0J
IXRHBB8SCheW46s25zIjar4IdBX3kcuJbcfdYU5moKncNvHWZMWepEcNjXtyP+WpdXQ9OWx3fW3F
zLE6mGUEFCQM7majnzbJUNm7kQylRMzBgRvFpYFJd86CmbS3YHmakyEgqjcg0VAn/8HtLPL16gW5
sPucDVVBWwjjWECwypfcsx4TGnKTMXfbFH85JXt3OxtUnGfdOvfVlNzVgXeXcyHpyQBvSTp5BJK9
tow5uvSW84alLVzpIggO6VS+1O3infOq/mT71WbRC/dg5s+t7i2PC/yEbb3k9Y6KJVhmH89cbDoO
YoPAhVWyJCcowJ/0fESIycxiVwyxBBgYr525HRi5ESKUj/cwLcuHYryEAY3lxWNwWhY14wS5WMbo
r8Ufj3lp9j0GGrqlpA343xu4LWKjoFSjNel4Uo/qUK3puI0H2Xc+qYgoPSsIbLlt08fDMW7K+YOJ
eWnIZ6A+Rfgr0WnFrBdpV1eLMg9nyW8kJKu23mPCedZOIXBnaXULTsDP5arEC1y3u/o9xEF3lY8b
qQbSQUjVM524TSNN9EpXrhYxpFxtoLPWiykazlzI7YMNgcadcrxVStGYK86FWh3y0Nv2RvuqlLBK
3nZbjNIJpDZnjfacgA3Yt4FOla4I10olqfahFjoXdiYg7v720PU/aGrorkNEp0Zqr9TeSMJC7q1W
bw/6IqYxrs/7mxqasRayeiX2a/xwIaDo8puM+DfVrNLN1bJCP4N0VxJTJh6UWLt2ckDIaTsVpuX3
AchJlf9koTtfG5IMUBQ6841achaQPuGhkCLCSBqa1EKTmk/nkqI5MLfpwogRwsMOID2/kvyp1NqU
W4uxjTX8X7iulLbdkrR6tVYpxpSY3K89V/CtJYErjgRwlBU1vsPsoT0OfP3AfQEfg+R4pIrborZN
YAsnxif0WTVrPUkeSCcZIWpNNGl/sImt6JX9Sy7UWtZ0YtuZ09sgnxrom67Lo1NsAJ9QB59ai2GX
cIDSNlgbOAro3ksPF2MdY6s+uIor8/2KBrokVJBMw38tD7Xet6fqMOYZpCsDuoMM0FILxTJSyVpj
GyAmCwviUiTeSAZX4IJnDlx8Rq8EkUMlW3lSZ2tIV5naJEuJ0ECr/2FT794BuH/6v+SXV72lwklE
uG1TXzpkJTjEV/4xpZ5X22qhNhdNpiU2hY/4LWcaLskS5Pj1FyZxwU4dOBpThm0U5IiPYGutGglo
UB9IfZbpuS+lVc9KYIXMV76DxDJwmSA8CPXW3umdUy3ZLq6MycDSSjC3JxIuJeazLUZouP1MiEZS
kriRyUXKibJBggBRXzo71IJz+q+1GVIsZoh/bqs/6+pBulwjJELmyP98nQPvFuWT3O56Is+//rG3
pbXyY6v/nKqJz1YLCX5RqwKkHFfxnrGJfDAZIvJHm5jr/O2ZAw4g/IAs1Jp64jBxH6Z6Az1E55Ag
jnZb2Q4iPLmly2QuteZbzde679yt2mpSSm1bPYQIh1zE3lRaEW+Skk6fxXD2+gpbrv2x6RjF3ne4
qmBlw6d/271ltdoGt0t6/W7V1+p7fP3qq1aLUX7pt80/noKS0D4MMqdAmVEpM3EYlkBqt1rYwAOi
4Mk0W+QPZcTFc0IrQ/0sJPNMYVVcpb6/ElZm8y52EweQ9mM502D2pHQ3uFlOr95Dyrj1ZqmlobV8
0tSvqYgqv60q46nXMJOOiVbBPslFkls4S/js4pBC/lWoEssZvG2l6a/c+qrT7e2rzVjSntSaWkRV
jQigR7Qpr0cKE/NnmkYwEtvn9dr++nH+ifMpuH5OgxmDRSSb1LT1/vrZ1dPstiGGkRoUTZSZGR5s
RwVb4QSKJGyVSw3BkOWamna3hmzanVS2TCLX1OYUNsxAc9zjp07ixY3heDNGWtz1uTaJpj+NhnZv
Rqs/D0J5TBLYW5/UMWlTf9sZo3j87fhWq11MKTQdCeNVm5UVpfvMMM6/PU8d2Xpn3Bu2Zu1+O/jV
c27/R20gbC7yit66/H/BJ3A+FRMj2BhV1vUNqpe0jgQqwP+raNyNyyZRJqFE3v1ieVJHcu2PTfUH
zMPu+n86MgU/2vz/6shYhIj9547M8P7jX/sx15f8H9iLQU6OBezFIQNZOLpP+2P82Xb/+JtmmPqt
AWPSgPEsx6dzQ0YFDZp/0l0smz/ZDo96gtxs23D+Ww0ZW+Jl/qUh4xiu6zqm6VsUI036Qfz9+/sz
UbztP/5m/K+oE9NQNJV1R8oeFbLG3jJ1hG2Lhp4aLdm3WGko3+e0FCPaFkuy7tLIvjRS5beYzeeg
pOI92OhNHS3YF50J5j9ZVRpAjw4j4rqDL0vFAXG0ZkzvRjTQjxjbbQ+CYj0Koqt1nEeDtmBjMwoi
9tzPTR7MWz9hROgbxSNxNPbe8IjWCdu7gVKxWdruZmmqeV0scUKnejm1VuQdmqT7ZPVTTUlQvHhW
aEhAQrczGj0k/3lgyktesN5pOqoyoNpMZ9ovXdi80Fn90hDB+Wr5CG6L6Z7cwRY9DzZQaxintU5Z
+OSJ+gEWgESioh+xQ1TQNI+3ATqUdTy6xjkwBTmeff6oeTlZQNG48U1ALsivc2qe2ZMmJDUub8iv
0V972QgiVcW3M8j/YfVWli1lm/luIcJ1M5JjgMJyPHmRmaximtVbwgKf0vHNDpj+c0i0TGeo5Y2L
QUzGMK7UK/BrgAxxaAeYHrdB7iU+/AIZ8tvSSOomJ1s3yTAwxXm0l7hCeJO3W4vrW7w38ozpfC34
sqtffW/QQ9f7dUS1Dl1MscPPGOx88cNhgr4meWCdRZZzxs8Q3CNMc4zzArH8YUROADP9QdQIRGna
42z1x19uO75Ndl4fkP9tQ8Df1HDGDQpKd0NthmlGklFjKrL2uAQC0qlOrY0J+tqVgjC7REE9mgI9
SE+rRu/INOlQUEOw6bzhNPSIWWI3lF17EvGShR75oBmPVTOmd9bcJFuv8e+cbEYy7qbWNgsJ/RyG
U/AYJsCps5T0evndlEuivcjUs0wGN4Pn3CGN4jzwZng0aKmqjWtm2WNV6+cATfTF/eSZaXgI25J+
Rf/LbobgrjbKj4LJ7b6VpCPUZ86KSDhmeJX+GoqWDGVvFHw9wXnR/fJYAZFeaaFYDcNAel/brsc8
bM4Ws6xyGa3XtPJ2MZ6BuMGNwDBhlbm+dSa6LV9DhV42hsDcIuLws++g4vJri8MWMPwmyHXua1O7
j1qT0Bbyle8afkWMof4+ik3ke9D1NzhzsgNa66ND0MEqaBvvkXd98Bx6EuGY2VtcBORcpcUryPP2
4pUS5W+9WFnUv9V98SkLi880WYZNOcAg9+Op3eASnoieODcISY9z1DCxjgNvPRvj8sWJYwbLYaO9
a1Z8Z4ztiOrIb/Ewcg2B7H0wNO2YCku/b6QoK1g0ipxx/mrKalhuooOraF4RNpTY+yyIrHsv9y6R
MPODvFwVdImQsoZUYd4ANdx1utf/rDH+XFw9uCyMm3YUkPF9ItQ+txCq17MZlUDtu/Iu1hD/4GZ9
I5QkYM4cTzTmMBnZLeL5wKN84cyO2CzalD0EftoeHHCfx7gS2R1K9REBFaqasEE0Q9j4AEGyRZ00
kJ9VO1CLg6Zwt9qA7FM3bGPfDH6wSXIZ3hcEXzoAQS896EWMDIS4mAyR09zxTiUwzDZsl0c+Zzdb
fBMmPYh4QPhbJvklonZ/XWRJckfQ07F1BacbP7nmELBkjF334FvTT4bu9qc0jIU0xYB+modzT0yY
bXeEberON2qQOBpCQjIqBlSJCJo1jhNtY8g8XLVQybh9JKEbt221VjBWJBtbpoJe/65SctW2+vtt
8/pM9aCrwkHVn35bVX+a6Efs2sl4VLtQT1GP/7HHnqHMycLC7r2bMgi1N6Tbe5HQwkimJl5XNZnQ
qrbVmnqSWtxek7oSQKn+7LUyOPH2p9trbo+pV6s/4G4Rq6CX0Qbk7Sxr9eC/fweael/qCdf/Tu3l
t9Xry9T/cl1Fa33mdGcCLD/Mn7tW22of//azXnfxx+dUr5kasi0mt2nWt/3enteS7DiTLrz77VOo
l10/oHri7b++fSd/Pl098bdPp17z2zu9/Y/XV/62e7VTen14kW7vsKLDsbHbjP61qfFNq9erhXDq
lumU/JV/exPqT7c3WvniWGV2A9VlegtRM19fcH3WJBi9ox+lew0jJu2IyGjwm90lZWGsy5AkDS+i
mo6u6SmnnwDPnYpCUklmwFR4HC7q0dufOuYceyfQTn88rjZt+WK1h9tfr3tpw4Z9/bZHGrWrpJJz
nJo6L07/RE5+4wGr8UqtajWYh+v2HKNujYrY2/z2YBGkwzEtX69PUX9Qrwui2dhN+vgQpLHPdUBz
KEXkPgiMYl649AMbzzz/XKdM/JgQM/2Ra42cwFu9hbShy5KNmRM6uNzHfgBGScb4qlO0UpeCyrw3
O9PkjCzPjb9wu0r5zRgDF4RK++u2HX667U+u5GJVFPO3TKuwDaFKAoskF7Oc26qFQ9v7327enqde
xq9BetiAaMV1+8NEqh6AffcoqgJc7vRRRH6zaxSU1l+opQtrfAty51NJuwjZA40aFS+usB+qrqc2
66lbC1xSB/wfFkMcACXUYHRfc06+m7RrZKE9VcpwJICPRSsXXplSzM1zyQOWfqeZfFdfhqvqck1t
Vt1i7AevPGqTE53VAqubDxqAu3mJX59GYuMVZ8w3JbYeflJVw1QLrHwrcwzcg7KdTnKOpxZ9rP2q
DHvcVmUFFsMPrHjvTM5jM7bxecY/sp4BW1B0QT+dBdohm9KVZmN9EcInDb3QbAxaDoikYWGw2REJ
u6lNwzq5bmsBpyOxMB8THPSybpg0Zs4ImmBEZ6jfYLzcNYxIuJ3xUyXTM748kHt4UsytlcokkLoL
aEE4wREEhz0vBkAO+hzIBFyBUsQFoIwMhSu5Mr+rtdGh50177MoXmUycOxkApm3BvOWUh73JHUv7
a813mGwzJ0CUTp6u+g04suvuwPSZviUoM2TLfP+uXIydZxzr7FnVBHVZWkOqS6EwyKwD7ORxfzPv
XxPvVW1a+e6zpWBowDBPFf1Maf+26UfkB2q4wEBiK1zfrOLKXK4WZGdhubVycT9qhQGZSSCjUnQQ
WwVE6OTCHQicWiumw+0AVGt/PDZ3fbaJJjwKnrwa+m6ZMGbctYwCZZGfGqgpP9Jv244bxVvmZzE4
Nnlx+YM5oErn6iP7FZ6lfBmDa/1cfTx1wOUqlFmV7dWB5gVAe1z9ePPGq7XbQn0JXUqDUdJo/rCa
X+3ZN04FgcLIdLq23qizTh1Cau22uLEuuJswXE3EwZZFJlX5Dmuu+mpx25xBko8h0ZXFDK0yHu1l
rWAo11WLruFq8GyBYY/6iip8J+qolos/Nulo7nIrDLC8U+FWRe/bYpZELLUZmgjzOSwAg1sTDsTR
/NnpM24qK6DwLxdR1FZkqPJ7YcUJDkIU+7Cl0x+nYqvqx+r7u7Uk/gC0dFlxas3GkOIMZ9/D78RB
xWG04Dieae2eqQ0TkVUl1SZRIO7QJmt15p6nPpDglLZLAw+dPrQUg5kErpD5ZhsTAyJnVjOdTEBb
CX7aQTcfvMAVSEtc5xTPpIsvMw3jNNKz82QlF6LkCCDsgIe2VYaCUKDZl+WmPvVC+J7ygu6ZgFUk
x+R6FhAvMBQDHfAFziDUrfDcg1hrwhkvlUSEIFdJd1OUvSjdkvrh1drtYHCpip/Ep2IqCuLgkCtO
cm4ksveJGEYg7oV9JkjPPmtMBrW6I4FJ1ng7dVfzx/iUVejwfP/kMLQ+xHq0G6L+C2FS2i5ssnBT
ZxZOpyFqcmxv9oXS5rRfojE5d6Lo925bPdUpRiexuBrneabBNRfwJ+u+3zQ6wnCNph7ijhKD9QKg
OdLjg1G1RysB6tYXSLaQkPExBZc4gc+NorvcNoKSVCkUZRuf/pPsDw1rYXjkAXkMo3U56p7kXdXF
i7PNeu2LRSuiMIf7LIdQ7bb+o5dAb/Sa5mV09hbT3vV176Lk4SwNvI36f+jwW+tav+SFuwndpiYS
F21PB4HKccpN3uqA8+TdvR0J944MqbfojEtl6DqJJfIx9dclifB/tt1L1HOtWZbwcxBkwY5k2PLc
io9FaPPJbEPjnCekT7K7CQPYKa4HOjEtRpu8CFDjdAmo4AUdufwC6E606E7MC4afh4a6wFYnKWml
/QJUVZ6jevhqtOG89cZuG4SjiWATR9MEoAsYFye9XBSaFlIq13+KlnPRayAttvonWrHxofmtEaJa
IqpEH/hGd3JEj+p/eHC9iXz7iNzTggsKKvgMuap6Amcv9tp3d2j6XZegUht0Uky72JOysvH62aJq
cBFjgBevHXnRlYshp8tEaB8kmJ7LzLy8lnPzJdQ6gkHjxSAJigg610m/4CalKwKJnMp1PN8lXeFt
rArLTcfdQX07+TwzJBKxiZlNK31Ig1CTVLaEWvuNE6EeVKAHrZ3PAJijvXrKLbxBbarFlQdxY0yo
bbWDNC7wOlGz/vN56im66aTkPzm/HPVa9RjZeMe40NN1YX9PdaAAZZbVm7HsQpi7Qtu0dvKpyNPl
zl+M9HluguWQjM9JA3bMMnE5ov+hhKbNJMVaLXbYaWXP/kc45l+WasaPlY3AiafBWVXLoHHI1Tha
neo17It97hmAHjPAq1GPJrog3qm2Bsx3zXSmY9h8DyZEh2PlfysVXmymphQMtbsWbT+iyaEmqenp
dBqHRXtG6/bdgPPlWeJba3n478IxeHCjsLkLDM1YF2k8v7tNfFnwMH02qX0dKDFBox3s4VuqndXf
RytDdAL24IRAIPhUG/1nZ1qmdxERWRzngXtP67e9LwhfVSWXdwScz0RXg5jMSoL00KEeu2VEjEo9
5r3VV8bUp++tn2a7fnGqYxK6xecmWu7VXvnWONRjW9z5MTo8m7rwSv2h87S3KMH2NFaNebIFlsJ8
rnpsRIzrSz1dxZDn32oD1VhR2KSYtf7yZayio/oQczditmxj61K1tfHI7Efqt+WVxsHm2s54VgO9
CZ7cJTbOeJ5nqmu824WawuI76ddca5a9O5HLamR99BV2HH4hvoR+jiZQNY55Hl3UtHaKkvH67YSI
ouIuth6HcDYuhQX3Wu1yBmM2TDa2tQJ1UzkT35ji5HrLkUKpV0YlaPGutaxTa7vpJwTW39TjehYj
AAyD6cGcc5kJ241rId+DEZX3XqbXn6kMlsd2aiBKaE74bo/XH1jUHE5x0zrHYdT7lzhdntUOxwrl
4GB73X00V859iRf1+gPaXvHZ1JFO10iEt23fpyfDTnBvya9Eb89+ZI7fFgySdPGt4GDqro3BJruo
vRLzZ6zVIYZJOnhQh516oahhndgyW1Wf43PkoVtTb78wGF6abvklJifHyHUkCHUljmjB/ackpMDq
z1bxvejFCRqj+ToRq7ZjohyeQty0T+GkIeySz0BTcbQdLfkKriXZibmpTxUXpKdWsw3Owbz8Hk9i
H2D+/drHhb+NLNQ6kayOGqVz8C0ONLUfVMV41LPojdGWuU1CyzsZ0FIeZ0iy1/3YMR6vURveMnrx
W82FDjBZRfTYNGFMT5f/KczLDQS54K313WqbVvl4ZmJgPFAmhjos320Dixq3Z/ctnE1+7sDkRu/l
9YOO0vG6DwcjU97Z3reldv3NVBnJpSipQ2fRMlyf0eORG5alffdaUqaTTHQX/LT6vS3ZLup/mbgG
+In3npWEAZKkYF1aJ6ru3RbjoXqj/nBwMCZe1BP0qm/JiG7iu65z/TtuEcH1WfjIqmR2P4bewe7u
uO1d6nULh6CRUMJvs+/ZX2+oxDc4idG6s8RY3mX8X5u0GY0P6prX91MTWtlrWnQfaI2Mt4XAXVsi
+8i1s3o/xlJZ64JO8301IP7vA8A3wQLMfBCv6gkAb+Z1o9fivjPm6iLa3Nl0Yafflz0/DxSANaX7
5gctHUqRY6c/YySuuLctLV7DYnhePJJ0B8Opf7RYJzKnF++1lWvrLGYfNcfnueA9bgfslF+0Lny+
7s2PPlVeaX8JtEzb0s1Kz66hiXsOJiTkkRe8e/xY6qmp1aF37OP62S4F2ZtpAEerLO1ngjD661MK
AjwLirPvuCWTTZXWzT3K8vGc2i1d5qGqX/WsflR74+x56bFHfKG0glGBU+JUL170MJa+YORTtB8W
OH4hP7HFpHbldI72ZMyzeWDwpO0Xx0o+uSElaYgfzQ/ImpgNB+1booliE24yXPRI5SZxJl192sY5
p5cg9lp9PY7pwRVo4i+i7eodkBXjZMZF8zC1mo5Ou5Ijo1f1zKUnvBG2gfE0BYN/GGdAGd3QnKe+
7j+BryLmW37fc0iUgfDnb1pCAOiAZfMOhUt0mXq8/33gRl+XPr1Tn8Wv/K/60Fuf3UgbdktBxEIK
Yv3BANUOCIMDzhju1BdUM5MjYnZpngZoDUfa/vO+S0P7UzygzVFPCZxw59Gu+iazQjee6Y93rqmV
l0AYxdaO2+6rkRtn9VQqde9xVHCfzPE/YSTO9wZ6w6NT+N6TQ+IkxVdLfO/zBjVAo72lvRVsxq5s
L0i5o3tEYjG62az7yL2nuc/t75OWcVP0Xe3BAniC7UNg6CyH/hUz653aV9Tpv7QkTF7oL8CTmPqJ
oARu3W7Yl9zb2McQ+7A5A+Orby/DdiHm95wsRfiQtyWcMPl+1EJt9qGv3Xs6BxO9eMD/8mXy9eoZ
Vvg/SSg//79644Lwkv/UGydhtPzbf133dfzxj7+Z1xf81Rn39L/bhvAJNOHGiFjfouX9V2fcE3/3
DLTywke/ZuqWYd4a5cbffdc2HZ/UEod/bOvWKPf+Lk2GREiQp2BQVfL+O41ywY5+b5ML1/cNz7Rt
17A8w8QU+a9t8mDUwiECrnNEqrVxPTHTD5pQIdstxb/Q/rD6GaX3hzcYz5XPMZj5guJa632tfa/Y
YYQc1t0YggcRwxH4/qoiQWHjW8kCP3Z4zMqcFNpxCk6l6y6HwqthXzRPlUFFsBogwBtjbkKyMdMN
IKhtGEf+cUnuy86E6pHR9rH1tzTVo61beBAsXopyj2IZJzk2AOZI5sloe3P726/3eA2A+a+CjjVJ
ZR1aAPPffCWmznfOt0J+jSN/lt+VA37vwVoeKTrQr/MPwIUQHWcgaqoYRIGm7QE6mSsKIcF2Wqx7
rmoHc0m/aQbFvqRCMTnzSbvKT9e9X/BpwotfMSduE39lpqWz8wYq3KHvfJ1dBsT/+b0b/Hx//KCe
jLMxhIMv1vUcIT2uv7/7IDKzyuGWdAzCACsDodgYfp7yCYo8rsdyT+ESte9rQSbleq5gu9QuAbqi
8V7LRBv3RoPTegrJoB7HDIdGaW4dvPg9l3lnQoKXIPM325jRSv0xVOjBLJMUWenbLCHIrVo7O1uZ
DCZJlr1hLk+xgSO/0JqfuZ22qyroznUWZ5R3pzPNWAKOl7t0FNKL7301h/CzC+1gXcbGUUczsBqc
o5Em8dnxHvHV2au26ntiWNLPYKQGJmLaYB5zjfE5wdPOWgMrI6oQMfG0SeNIelQ+mGvUq8gZvs/U
dmpPrOEHgbSMHjw4n9tWVoQNB8yd0/0gmiFcS+yulwTzEURgu43oxWbCea1HJP4GPlWCfwhf177g
dpXNTe17B8YVK2NnP0RZfyD/RiZeQovoAqWI1i/1yNGCjJr+P/jnWTgvBdiIdQM+Zt2xE60M63Xc
iyeRF9/DgDu8OQ57NylI2wawls4v05CS9zOJdy86GkTKr4K6e4xt7yz0ilk1A7dVmrfnNPfwhyVv
y+Js/YCZYtkQAN4K2WXN2zuIUNZOh7eG58fcA5d7X9LZWzs2EEwmpZt+aL5WNnWVcoyrdQ0lZFuX
VH4EHqYmOuf0pEiDh0kH+QjxTOZZD2bQ12vD3FiBcQmpI5G8/cmzvBT+nYnQxaMQa1CXG6ZT7nYf
AcZPO1qWVbeIXRQX75qTT+xydDeBPqDGKJcnkuZhR1fzWz58bgbsn1ldfKlADTdd++Fm9TYR/Vfq
HR7F1uJHm8RPZtTgKonjhybtdL7H4dWpq7fFXmvgCkHQzBkyctxxXr9hGnmuUNDDPhVfXfJBptK8
q/WlWZeJuQcTVACDwW1YGeHerQx6A4xRAGR4M5rP+ahH9W6JyGvqhgdCePaR2V2IYtl3WrL2pvHY
ps1313yy8Nj1fv65NeAdUg14J1FoS43tlFrJdiETvvRIJC+XeTVBlkGYDIVrdr9FDEc2Gnwgm9rL
qiyxF+vi1UvdF4l5wqB4SSoQyxFQFqagsGYK4az7fH4Y4vI5cdr30mzfomzYE+KwszmT8JP13zrv
YFEnXZWuM1LQPLSGBOP4OFlQ/2xcP+DC6rwsJSUaN/toPe9XwHtpsvlUCOsdXne1Nin4bZDarNvJ
f4wH+yvW0pORRA9pEJ/TGm9PU3+e6N+RbPjo/m/2zqS5cSDrrn/F4T06MCSGXHhDggQnzZRKpQ2i
pFJhnhIzfr0PWB3u/jocdnjvRSkosUiJJIB8+d6959r2VwhcdVOKX2IeVeAamIDL8NlL67tUwgPU
I7JSNfs5F2rXCbpshilj+A5wV5ZiCIrI+C458zZeTONpEDmY5Hnv6IgfSbsNOYeSbGMuEC6tKdwk
LfmwrVs9u5CfjYxMroWJHleNGZNBbj3AYvSrnqZLMTzNrveYTNlT6sz30tIONfssYoAQKSNO3TFU
4XItgQu393OSoY+IKlBc2N/bsD+mKm5xKn6adnHRyvgFtbXaOvP0WhOQ4y+hrTbhqD/+/b1Zt/ih
g0qM0Vm0pL/yzEUXJJ7mlra54lRSRXKk6bizUqzrIDUXESE9r4D4DdN3DvVtQxI9bxIZFR3Sgdp4
Wu9IpfuejWw8JvlpduEz0BhMTYSWJWG7tTzvA/TIJfLOYXakqRrtQxqPy3EGSrBpDLqNdRhUOXis
BC84zmJUVppOG7N2ggoeB908TMpJbONvduJrONrGIU36I1I9gWDKYdZpRHs2Lg/o3o9lZ/wAUiJS
lfuZ6947bvUjkorIIPt9BRZtvEU0vvNLdxFsIT65LAmx8qVklNBHQLxj/GIl8p2699hMdO6VaT2O
LnIWx3kB2ASGB2+gC9ilSkLWrzfitw6k+ayJgSZiNmE95LUiBWp6dFzal1Hpvhk0m9Ks/R0n+PEk
JlyrLTdVRzBlyQ0VJmSOFQMAU+6aZfNcC3mh0mcN9LpNEVsfJr6zpc7xkqsIRvxCQ1ywA5kKBIPz
QiZVtuAdWoY/iO6fHPaCU1R8OvqknyaVQoB0HKBrzKaiZFrDWId6b872Q9QJZ0ea47HK+ysUspGu
wsz1hbVnNnjNmfFVNESaWGHlY132Nq5lA4gk8zsNzV+1Fv6gN3hnhT2WK6sq2ZvpgSWctYN1V7gJ
ED7TxmmnZm3bz+VGIne/q80sGGfvJbWJNfLc98Kb5aYnkNX/gFMM6nPZ9Y5t/bIpRNIu3iuNGC5Y
cz3xVCR7Zcq9Fx5G4wVuTFN3zuPi8QJ1K3K2subKMjIcSDqF79fBjNuhC0xC2pG11T3EECC3XiHr
O8hw+pm4p98L6XbNNCzoSyReXg54rW3VFqzY0OvsUW2Z+6NTfdNtVwxxiC+arZZ2XxoQkXPsIngC
CBrCnWdfO+BzeFyP7krvUYX7yOaHD1sQwZBY3aYx54BEl9dYtaSHaRHx0GazRZTIZIEVNPJOZjfc
A/0RMZ6SilFxCOfB47oVLh1ZV84S2BwSd3s7T+/GsP+xkPDAtbhwMMBfxk68kClHzyTrfq5vXReu
bAI+j9G23+mk/qbBTTsg1t9Heii2BtDXEe6PyCheCpeef98ZoGuNd1eZ9d7FNN2J/DcjJRBtVNu4
vqByy+Ysc+0RD/WHYEHcLgBHR1y7DrpDCLeq2jRN9caIyqdTew9A69jPzrOGYS6t1ULs1pXy86T1
0zWM6SDaoufStMgj+MeWRwGUs19vr47lEYNlRUIdBsf111oOcXSZfPFS57tN0XbNk/tWu8nTwCt0
REv8kDh44b0zNw+aVPzhYiR5Ds0XrZVOecmeGL/8sR8+l6FAX5n1baDaQAJj2TkwO9CejceumN0j
kk1rO4zFk7VqXbjUG7TJm7J+Hbv5J/2v/tSPxmHSBOmhOYM9054rLBSJi+Y2wcmPcVgkWgp3mMpH
osetHaH2HmY4YJ3duZLjY+6aqzKGlMCmNLH4mtbJUIyQFSxlux/qSybyq4HWcp+a7GDQ6H15XWrQ
dJ82MxrUYEmKV/Q51ApawqxaeFe43s4GPjMfYw+bK9NfDAYuZVLuQjsNADtw+hvjkbqkBzQmv5NI
hbtyQaTrpbzxGRiFy2wuJu5gBVKwBoVXhOoeFKwOnHJiIYySp6bI4FxKyGB1CUtkKABA0wvcICOd
IiB8Wk4jEVc0ZnmHOBjTWHY6oZNFPurHxsXOKezOn1Edb8pIrAqJ4s4tmpcYthbm+7zzh5jMytxE
imdzemgN8DoH7McW+WF+6HAtMYCfk8KvWpvqaR2bDesXfZWl/evb2y1jds7KQWV7u3MEtQbAuGQC
/q8HWI+5WiYqIwZp/3qK261ZX4a9O2iPTc+8vxp1ySSSxr5pBXG0OEetdxFZD0mMyWtlnWtmNP+V
pd3EUDdt1e2Jbt/Wk/lYptj6/2YT3dDft5uZHrK/CGtIzR56XYa5ZWyFjHpGIo9TUzvWpnEslIaL
2XVhEE4k4aHiE2BcZHRi+XhxBWyydA6vwsa2uxqHbk9zu3X7FRHCjwzgDc+drxNkTxC00gJs3ERa
1hSH2QFzQKubz6sZL0kbucfBHXcNs18arUZ5lExfz6HEWpTH3nKPNZ8dk2XXgaW1By8Ry5lDJn5Q
mhE/wOEz9hrQPK4DbbnL68aArkgSYwzYczeNMPZqRsSclcvLCMVyO2Gtob8EME+lwN+oYKjm8mbY
ReNs+8KBA0dz036yTSMBzwllLxINKhsEGFu3MCycbHDdq1m7q0KvoW5HNN9mqf6QxUT1DhXjCmS/
gpSGSxKrtw6YN1UivBaU17NRNHd6R5ShVlA8eEW5i5dZ7jWE6iB/+f2tPUUXNMk/6S98LWrJjtia
DywP4akHyws0/5gUNlZtRJ3PpCOe5NyjFEfnDXKe60OJqmzXFTVVYGznHwsLEkgaglFpKJ+b9Tor
vAE2ZKSeCiHU2QRTscP49yIMc7obFzZTejG3+64v6QrS6ogdFT0YU8JevYSkUofi2A5h+tRJnDER
pwylRvk5dJcl0yThxCxgrVaUZyjpFnSQqH2N5gRzj4YXnwYmF4p4yN9dN3qqQgsaAsFIe8Cc0XVc
yj9Ww/V7bOstSMjuKMfQOs3D+LOB6B24o7vgEVYeTUz41iNKEDLpBmpM1zuPjuaeB5CNdvo8dzXN
k7x8pwvDdq+W84NwhscsS2WQ9dEnwu75WFfiE8RCfEYemO0mB6FK3SXp/c24rVkj4s8IampPgue8
NPNVW6EAGcAh2Ma48qT0rgDpy6OGNH1bEVrLrt55nGYF2CNjrrkZUirWMvXMS71+GQhbmEcblbs0
GLguHfFMrvOY1WOxUobvWlS6j5L5xpga+cGD1HuOpvE1d3M0hZIhwOI+esBX+/RZGRakuNw5xBH8
TbYmzzNxlZtU2cZprMU76aoOH2I27EfbgrQ5EQo3OpG5K0GBb/TmPaQa8VnErCOTXAnNvdqJQtX3
dQPWWhSRODr5tE1s6zECY3HQ2j5mi0S6Vd6azma8GoiyqNGdO4dA1AfTdBny5mYVTEN0SkRJlG5B
KOiQ1c/GpPtpObjBHOOKWEDNHTVj+TmoKTskHWBNvYLdk52tQa/ONkcuY7q9pluvRTIgrbEtGH4T
LKm4/BGus2a37H0jBHM8glVo9AJGissBMSywFaA0nyO6Mu6GdxjGXxmO9zZT5qPnTE/JbMh9ZS+k
B4jMJh2IfbxhYyTsWhPdnRZr55A5wIB/uycocRv1/Xead/FDP3noCa23QVLJTIsK0POrJ8WRSwBs
cSI4xF/6xToazAtr1CfbYgaTSC2BvEYlHwQ8Ds8oY8AZZCdVlNFTOtf3oVUMO3pxJRuQYhsvuW+V
2rnGhXADlO3E8rboudzLtMDAnuYnuqW0Xjp3oqGwiZibncWY9WeItqUCp1w8JpQ0BiG8YgrIbm6A
y1h1EE+lfo61+YF6OiWMo/SOIVORrJcPul4PrNWMcyJ3vg+zxTwpMJMcNqYMkk4697aDhE+ocibH
IjwJsGEIPsb3Dt/znfrRKC259hPyIbocjyHDXnOiYCx0+1mPGPrDI8UDIRjmm9Mmc6nOIUkriuyR
AFmrNXeTjZW6nbzfRDbMAQ7D5jzli+/ay94kMNqnV7qvI4/WmiNegY12B4bybI/owE15Kg+13g9b
1UHGz16Vmd65w+o66caQcDTEFvW5qHDhLnl7NqtWf6JnuUEALoCLzSPJr7JBNeSuX263koSUYpZk
rdFg36v15gQKno4aqyMZCNGQMtgZikMq69XhTy9JUxMek1wrexjDxEIWWq2d8rj5U2rGvGtXFWNK
v3hj6OQ4E1AVoszqETX9vZnUk0VHoclPRXP0ylEPHzCeWP7iYYR0qEvoL6b7ccqWk5Bs4Dtokbvc
dudT3K7wzB67UDh629uPbl/mVr5NZEvts64aYV8k5nLC9z3882ZWNclRH7KtXtj6iWwD/XS7Zdrg
UzdDN/7ze9IGEh8bE8yWVcojFA7+v6Ie9uFU+KvWyZkii/1O+Vf+1EM92FZTCoR+LVxumhkzdaSv
r3Kl28/CW+nyr7sd1n5kZtkHl3lna2fS/bfH3p7g9uVfD/iPb3V91UWOCuq4wgzyV6fz93Eu9SwU
VHTe/+uPud0BgpeH/NtNWMvYjmKI+n8fuKp8/u0/3X7oaQ5hmC1q0/98Bbe7/+NXSI8sgCligH27
I24gT2Gid7f/+gX/8Yj/3bP8678YE2cuc9l9vVaLXAijjRBTvgurxMKQ4IDsaTEX725335yj5ih5
kal6xlCkH501PvH2xcVNdqJ5ShLj7XtvvWciCghxfE702zyzeXOQNvswrlhFZ+0lL70r9HjIbesR
wHn1JWn57GwUG/qOQ5yMvfVQwFbHBj9UUEk8M3+R3XIqwqkJNEhV8zlvFU0BBgt/lV2p0D+mcjmq
YfwdF9W4h0XlABzpzfoEXni1RocskLNtcsmwIHNwTCU5dbo9vIoMwL3K6pckcf/EVf0g7caPLPkI
YOoX8uYKRkTGCNL5o3q/HZLHhsEqYdHY0GonObLtZhII0IlRASoL69NpEU7Q8CHrF7dSj8feWRDa
pcuaQT19ZQX8KTKJUbdoPUC3CGGL6uY7q9L+gKQnD8J4KUfxmmbjNW7meteb3uNtglCGEK4hbn/B
QPOjip2RY9Y/lPiGbJhtbG94KPQBYslx0OkA6YoZOInD36LUtrE1nd04Q+kVBaYRfZjra4baULek
vBje2bXTkAIx5reNfkf9l/bTfuorxAxR+aJlJSkNcttB68uaNR9CPJh2/5bQDItppufN2zDbzOVb
fHBCBF2i/W49ofuyTR7MZnrxjIW8p2E6YDmLN0pWFwIFDvg7SXiWfpaF2QnAYHQo5PxcR85wP4R/
XKg9ILCyBPceG+SwbTetY901kZWjvu+oO3NLbFwQCkoARhoNdgMyf50sD2zAuOy9s6LY2taZJ31J
H0I2JNqQ2rtsRUr5H2nNc9e8ztk8/jHZmjJIQ0GKo2lEnBMejT6EqzQe5CDvuhJOSIeiMjHvdS+9
CkOSElzJFxeYzXzXoAsuu+Gu8QC5JbMvu49hbAXtTe1rlM0lG4wsqCLxVoOXNtMfxASChA97K/Dq
9Ax2pdjJcUypXpNnzzRD33Pqz4qx9ka2cgd2Pgqs1HK3c28l+7Fx7D1HD35NE4UudI7ZRyKsrSOv
bV8zhCisioSj2iah3uAs9DxjLyoK+WjdyDhVFfpN8VtpmFIXE+J0e0ATJymiwS8VWRtulpQ3sB5L
+k8ze0F26iePoM75WWoJOP/F++32+YNwRbc1pzCDnF1wMJK8ocJ6U5RkEdFSxDsLHc61w9ekcoNS
b9/YlB3ZS0D/HPjsBP7FTSTsx8TiBdcTNCAyYM9VnH9XyR6B60uVyz8ePLDdUNUnJG0JyK5VdC/N
j1a3AO+1k79kEC8FHVUgkCVCSQfriy4m36V/b/6ocjCUVeHSCMqhwNktqUD61NQbLinZIasRNDN/
mkTvoRbEKuPyvskoe5+lfuynZEujqMbJmW5rnA5E5nzkLHJkXnGu1U7BpuVU28b9+i+EDg5JgLNl
rq1d1rG+arZCeDBxpcFq4EtFpFPWe5A1aNk1hFCAy2ZxrFDHCYW2dtItJH+ps63iBQRjXvkAMQno
WRwUtGZ0j5uZpg7tXyqE6LKyVB1Z+kD7TQyprNz5WNIo/tnS7jm3VRbvF88COjipya8yzDMLSlnl
Ze+K9sjOKhApWap5CXMXcbTIH7J2od2kvRcTgbhYRwXwJhp2zoeJLoq/lzfSSAfmX5AG2a0w1Qpf
BjF/tLb8Il+FJl9rfHgBUkoTel1IZvT03TGHVFn2nJAA6o4EXSIXeV0H0ky7mk3bxV3gOXmgxibZ
OQVaFjdDoDg23rQliwNnT7ZMGxRg6XYe4efjpvLLoiAytFtffucmUN+o1JVl08mD7dOE7JgF+8HJ
cviF0KtaGy2/po27wWm+zCZug9ScI+imx5ZBmsoBhkemYOYn/gweu2Eiz+1Be5jWhn23npFlf0Qx
FflmT5RrGcabWGpfZpxeMuLM1NpPN4cUnzqtwvOdJ7F84s7c1JaWBC7Ct6mrj6E5fzWcQYq2M+kw
b0NC66abk5/h9GfS5nqblZbfVup+NBjvarS+Mw46ndap7vzJaBns65rRAR2ZLYJ+vC1LCatdV9uC
zQzORa+atwtREHtBD5bUDftnYjA1TrMvKzcxmecLHcEUlbCMxqdFeV8kAN3Vmv3qZsh2F84G0zAf
tGKYdr0hfnVtDzKzzxW+FP4mYgz8Er8tEVPOQ5oVKwkKG7I3dT5nO+8+0l64Y6e0uX0U4spgrd6G
EqHkCIkyiEIiuQqpPXuclpui7oxth3ysKkMZTJbM/A5Xkfat8obs9YjJTm9rE4toxDkwNW9Z/pBX
cvHnZUT6G20tqzbv+h7g3FS7gMXvdb1sdnU/45ro76Q+c+FLKZKaheLAzKPDbeD//xni/1dihWFA
fPg/McTH/3b6Vu33/F+0OdbtYf/U5rjWPySKb1cKgWhCWi4MjH9qc1z7H7bNzz3UPPTvuKOsVBf/
j/8ujH9YK1oCzYw0XdcSCGZa6hrusrx/SJ5NZ2Jh6sLQ/x8RFqa7am/+6lNWHREOKh1JAGIO6Xnc
STn+X6UcZqPKgnQWdWgnLrkxPTggtMQFSK7OqVLjtsUGvSmV1dFNjK+ackJfS4ri1Bad32dhc41k
99xHDW2JLs0uZUvsVIKRmjk3uXUTkuhtmlcpFmVQhF7vfIhiCs8EGtyrarL3pAVap9BGg6G32bGR
Di3J93Qs1FmiZmUdIxCqQv7oG91Q7EEZFKhB5nQjE2t+aX6FRvqpvCp9aoWZ7UTr3pc4sy7sk97I
zSRYQmPskFMF+20r622eajC9R00EfV4/emXX3cNvvnr1cjfbA8MEOuCoMkxAb/ob6h1tR7gzldg0
/6EvQIeHACaKKLOeoK1pAqNKy/iqD9sgmgrG5DK89qX40sb0o7EQwlQ6AqWGIgstR3XscmZvLCNL
P2cnlyvgRjeTdHunuCJXppXepfQA/FYnNccD2Yceoyr2cxVpZCGV13QxXKIBs2JnWwxcRLP4wI6L
QEXj69yr4lCOAUDVMjBHnrl2csaABWGgc8L6UpEkBvT2PapZftlDXBX2QDQl16pJmScxNyhiCGFN
Q389xg5Zc/3qBRstIiS3dbV0O+iEV9ugMaWNDQaQ3t6mhsl3Su92WGQRJUp+zJvoq0FQFkTl4Det
+UHoJEU5oSP9nB66UXCjwdvSdl2/JdkQXQQLgzsVe7fmyfMwO+crn1BiXbAsAty76rkiyGXDtZql
TQ3dbuUriEKfwcnyiNFxNQIytLUry7BTpvysmEgj6ez2sevmg27ydigUoKgLCM4aRAQB5U3XJj6U
+DiTkO3f6KKTFAcaT29ljGXYJnwJdB47ltlVLx183DEJ7wxqrYuXdZdxNCoU4ebozzZ7PsugUsww
8ZgZsF14xsE88PYOzHfc6Vkq5RCiVzNGz04zxTr+Q6PbQSHhreWgg/12wc6W7JC+Z0uDk8M+UQ+9
mTQfKPLzgGN42pu5GW7Djd4t3oneBViCpTla8bhNJ8mKQxD1nqHVXLLvEi5JVzRpmID3aAhGS3tA
b/BeLg+V8NwzUE6SO7oc0u8yMTIDODkhg8sk5X4zJhzzw/jpOO8MDoaXXvthGwtstEHQOOnhVjQk
hqQq9S5Tx5uULfF736bayRqR3ag5co7CqtJdQfcyTs3qrXGzPQZ1mH+09Q8TuYFbp6HvXRnqJeJQ
uHihXm/1ztsbYaoIstO3hTKGwCm6p0r1ZhASfku5SrynW6ARz/PMQ2yl++iRa4DAGuGFrJ1JxmYj
rKxA4n0Zaw4eoOkDQXwaA6yDKurLSp2Lh5gOj8Webgastut6BzyGPEDF9R3P/DA6m0YkF5JE5S/z
uEQX/hRG/4+wQBlce2WL9ijauDPrrOEONA76mW06H6mvt/23U6ESSz2dg8Xmv4HAZQShOTII3Zp4
tPGaRyuwZaIUQDvVbiXhJC1j+E1lDGUA2u4JBCkD2tUHNxT5Z0LCId3P9HcVZRT8UXNlo8JewM67
LegfKPaKGpRPoUc8k9mYeyZtTwE4aEZ/EH8ijz1FOPI5e3I5zOitF5eAAyTm+WXGD4L/O872nju8
IHtgMEQO825QwvLR7r9pDl4ywj6Xp6zcjaP2nenZKxx5j1HOcKTbygCihSVQkm/WVN9eVR7qEF+h
qaNnj5NPbSrKDe6uQ5fV5tFpyRU3q+xTtRpk9mg/Donl6xiKOaCNYWvXnEDKzB6qjkRUEYecp4gi
mKN6exiSZ7KMCia8/CciwAreofIQLfQTvCZnAmEbvleukWdk6O7Sw+rb/DAts93CYEJoODdik0fF
1SOyaT9a5NZZHApltdOOFGQd1zjhrQ6r/i4zJHwUmEvjGKa+qOpw35duQlOYqjivWlyhSfSdalD6
+/WimvyO4uEuqpthq2n64NPE2bX0G2nnFDOCAwT6LRaRbiBaNIuwXwkN5lFZRfeZbiGzQRO7dxLv
T+Iy+3cqcwiW0vnZ1rpzaUi+JLGLecRkhTqQ9yawBNAhVRCES2CYcQkT8iF6a8j3hdk1jyZ7sZb2
8yFS9VPmivqByWdyQegEz6aw9I2JpVQu7hNdnOE4cufFi5pTYajsSbU1AHhWFa3SGtRdWvg0dKuE
KW3Otptke4z1vzF7nCLNhGbbxVPQ9OafxUztS1jwIkqTjqqZNEgA21KdloxLU8fpWZr0h20M37vG
69mhTT/1SM77bLHXw+BQIFYnehHK4VCS1bquWz2KX5m294LWGtxy/t/ccK1Db6DFnPeVgyCBVq01
6cB34k9W+4EWE/9tKoaXSf3CYUDzNWM36Q10Pxa9yfY9nntUpsmzXJgZRP1dP0cqoDTjBSfxa9uo
eF/A6cdzghjndjIuDGiGmshYNSLBrdD5215EX1AsBzHAA0jppziT8ZPoShk4ubx3w2km7ufNbDWX
ToBOEEPEGIuWNnI0HdopmrIlme57OqnkMIRfnhA6GZVsJMBrh5tybGlnEwEteT83hZvqB2tInjsN
CIHV03JxA+HkJkLoBNCCtH8tpoe52BgIg103hgSQ+f0qqPREyagmG4aVo44ZhqC4ndcaf1iYhWHM
92k/a3vCte6L1CBqyiLzsetIMijUT8vqODC42mZhfWkNRHHi5hOdjU8C937gtTAv5IzfljIrLjv8
G9NGqymQ7LFx/YnV3DVyJN66GQCvCU9GLIhe6Eo/nCXovQS/bPqzTehulOlkMBGNr1K096gB4v2I
4G2L1HvaZiGakaXSZj+vxY9aG1LaiszHEg8J+eQ9qKVTd5VhQ5Y1T3oco1YYc2oTWBBcGEjNMnuG
1kf2umg2ND+e9RVJnmxTJ3LhAjvVBdY/H2i/AsrAOe2EJ8cjiyLSILDWD6qFVZYzRH6eve4LmdmL
U4fDI461vWpT77koX5h3otMyExSxRjIyO6OF0tuXirW5YG18LheLJKyskwel51ZAGjw5bxK2ops8
1qLpgZkuXFHRbQhVM5AJx6vymEFmjfU7DcvlJasu89TqL/10SttouN6+jHX6ilspvR/ddrgK0kS2
LLjDIYzYR6JfXKBph3pQq7RCZlf7tsMzdXA9njS2l9iHyH1xbINrYMIb0ZRERjIY2tB/ZtG2wytL
YnUPE1rfo9dvdrE9uVc9MonPFS6ZXmyEwcZ17tHCXAbDf/npTLbcGeWs4ekbjWdq5Y0sCvuq27N9
DbNsr5dG+/T3RxLJHlOZ8jzPSNJA512ziJOjbSpMTVhkEBo2ZgDVeIbH25v7Pu6mV0Pj9DVycm1t
hv7U4eLLnmksATbzHbNDwtJ8MY5mpjWZ5V2p1+Emojl9Lwumb/YmHdzlkrWnZBkzTld6qqNO+FhE
+O3QrHniR4+UR0Q8i7e5NF7sPRsG4YzMtl/zPEeWZSl4FDX8FxNtpZs9uP0YbrVFO9WMSjDKG2Tw
wF+id9RdLYZXyCraN2dCRqSy1eQz7MY+lBT8pF2GZfJG00odhEkMLMEL8YEljtYmWdAkBRg/Rl2h
GhubIDfZAYR99e4wTNhpFktJPJiHzgzUAgSVdtMm7ZugkueSZOuJVQvtVfmKNmYKMocebx0f7N4J
Cod3yKBcOJTK7O/ZcDyVJO0WBrL8RqIJ61nsAPtvdBQMu7TuXbQX3go3gMwAdvxaTGUOi4zYjaWr
msBGYQFLdz7hDPvMuVD4hegMOq9thfFNnHvOG9zZEwKGpd4TMyiI5G4IoZiXJX1P+pQCseqn9cK6
+jB0bTOBAZ2nvgPFMGf07Ybf6UeLL+qJWsQl/R0KaqYutnV1bEkiJ+16hOJUKINWX5TpXstCNg/N
AtU4tomIczoGvWhPnQkptBw/26y2nrjcnBVMMbITRmtN4WRWaUTqwm5qIr+Fuse0DgPyxG0BmV66
2Z8ihlIOb6bZOU32oiPcRh4GRHYNM5Y2m2PL+7Ydzg2d3WTRTpD/m/rgad5eK8anKdGLw2Ry6hK8
lMT0I8V7hP3YipI2GFaQAD2moxHNC3IpvfXtMn2xY+MdTonuF1nm7AYyLWjnI5gYIpLVJ8rFIX/B
5nXB4/jhOUQhJFP7MpQhDL65+x2x7hKg5TGoKIntdc13r2GDmtVOtFsm+lVtHKMOGNyPGc2KP0xm
f0Q5vOxsEWELxDJJwOTIjDdztonDLkLPPf1iUkjw6iKyLMy0vyTL4Eej5h5bb59HkcUMnoCuaTGB
+XvUslHyp46IDm+XIWgSeuIN3dw6/u3Skwy6nLT73DOnQ+pgYsQT3voGOlc0bjGxMB0OOYbQbNNE
zPYWH89uvBlb+/AVSaW7HTJ1nBbbZQc1yrOa0q3ssTebLBLXYfGCECCf70nXOITkJ2Nmr88yqi+O
UXRYG8VPD0mCk8TmvaiIuMiq6IH4c+3Ytt1duI69HWd2fbGGc3TSLR7GxXloiBfjQKl+UR58Za5J
Z5b9g4RDjDrw4JKwrbvtNVoTcSnhyBxEP7SimzqiKlFCQnl4s0ubCAFOLiIouVygcmLFLwqWOcUU
NG2MXZoZXCTb3PQ1hrdIjZIsMOg3Yo8nICF1O/duMc27dknIjVCfjtujU1i1uo13gtNL2UCf/b40
+3FHddgcZcL1ocfReexHIgdoLZEiA+Jh6zUaKHeqvKzD59jcxaxHR45I9O2xcRdqruW7hnPsjdAj
J2sdPGk152gvX8mjg5Jsa99lWn8C88sgFHKcmJyx4PqowgCcmNs+BWpXSP1qN1+eAmIaLn15KBoU
2jTPKRL443TA3FXrEIUBCsphIyMW4pejRf9ploY8ofEiyXK0TOYgLOVRT9UoQmGdS9E+RmZvbEk9
/UnALFlr1RZGarV36FF7z3PfOgehE5iZK68HtTqhGI7BUCOHws7cdszYqbOXSJ2mYYdlct7M7RkE
YbilCjN02oRRTNC4nwwjwSaMIt28lcEi44g6pYTA2hp3GdOLp3vMwgEb1zdWrj8D0URASeRTY0FG
TmExpy0ndxj1tKgYG/uTVx7aSlq7bsT/ounipYDIsnUFJfmixwZzpB95rOtB302BYdBBQ31BwbB8
C5PZZeIkH6Q9nEutlAHlyK+hq9qtbbGwP6VV+GEPGYElZcQENmczYbceV41FfGHgRkzYq53l1O1W
jz8FdtSN6U2a36/aTq9i4m21yX7pKA3Z+u1IPij2Q/8At/4FUckZrVJ6MG4JH3h1d4VhPy409ZG+
C5T1TcoAlL1MT2kAsyULT3ZWMAB1PxZXVz+zh1KQrhVWKiZZd41/077ijrZUG30Q7RFtkVKXQalV
vjHW0U6i3HMhQfoD4+llYPeKV5HNQYS7z2sIcklpZ+3ULHflZAsCgHkFBgRb38KSPk4acps8/QRB
Q+dbpxXD7O5cOh0QEJIF1v4abbQ6vM42SS2ITn/cdnFpw0yKNNqQxSxYIkRCSFpzwft820p4bciz
UjHGIBAU/ABCPeVujKZTvDyNxDIjEu0ZPeIUngkuK1qcwVFK/hXVhAoEKr56rfvrdOEoasIz2zOb
uG1O34aqcO2hYQiyNgWtmsIt6wOJqQlTwXgk6m3Ec104w5F8tM9UG9jeoyMRMXvk0qyY3BVHN3/B
7vNOfAtOF5ctcdnk9MJMP1pblfPwP9k7jyXHkTVLv8q8AMrg0Ggb6wVJUIZWKTawjMwMaK3x9PPB
mZWMiqnqvnd/FwGDIiiCdLj/fs536mVaDSXfDLPNBS61SYYeqkxaiT2yy6fJsaEKxdmdPzH5hLyG
oOdmCbQr/duUgdN1X0wQl/zg+wCY4ug36aPRTemJOKD71hquuj7USC4JOljGxE1RJUEIPFJ0gc8z
PWR69KkjTo4a+XSTNuWpITzsVFhEME5FNWw70ZG/Wi6ZXmKZrh0fI/JsBr4jTOTmOLzQCjnCPP1n
BuNf8hXrQsdZ+j/PYFz/HKPvf3UXnx/2J3dbXSJNMXuSr6halqFCuf41g4HS6g/V1G1mERiu2prF
oV9zGLq9PEg1bB5lL5MLlxxUnekNzRWWowtMxniT/y13sfPRjaq6LjMhRF8bpilQvhgfpjCq2Ejn
Icjjq4YbXVBZfrHSyfHYJel4FTsWNybA/WSHaG5F19Cl3hZCFFEUJmzDqKm8KjS/GxlSY50R3ADg
qwktCIXLQjei8ejjT/Io6HzFEVwd9RJ4mZtXZB/I1dwhwsuTqx3Zw+fjcjPhzks6OFOjks9fkOt9
LPXqrsq6YRsvoRdyIZoGzpVcJUIsR4z8Q+YVuAvwSy7s32tyswOzRkwEenIZuyozCmTqaiFV4nIV
/yMGucyemGpciGML/LCTiRS/N+UB7ATr0J9mYmvQHgXLQl9UapeF2RmkeBrmKVliV8Ylf0YuomVz
UExlO0fNldxFlOO4nhD2rKue/tWql9EclqQG9kXxgNm63vq9jl/KwER7PK/anTYckvHBLGsK73qz
2PyWvA+5kJtxFOeegNpYK043nMBqt6u5sXuK70qMwAcYSBrScTF9f4mx/4ED5E7p9IG+R56vGjcj
Fqy7rWM12E5Nv3PIN1nZiHtQtCGZTcceI0u8QwWr7hGQP3UhTVMZLnPTibmbbKLOyzi4Q1lVtfVp
zhN4assa8thiB6XiGyNdz2b226txGW/1BEUpeaYZSpg5ReixitFIHGS4rvzfxFb1nM5t5c/X1Mde
5P8P4gT6j4Z6S3tnFINF73iJHBk6imM+iCgA3tZP4rgbz1qUZ3yfu6NcI93j19pln14OxpJV9OcR
ec5l8/I4uU8FgImOj1y4eurQav1+2P9ymY+H5WUDDY38Sq6ejycnohDrd6/VlC/uw2uQm//+vpqh
P0qC2T8/o7xAVqu/PpDLReW+PsUurpiIlu3th6c6fwQfPqYPm2PORJXaUUSVDyYeo8R75B/T5ecS
ySiJZZH/3kxkyMRlW55T5zFJt/Ix8sj5JHlIbhsR+XitHa5x/larv7vsh32Xp0dziMX2w2G5eTnn
8mryFs+bgsR4I0+RB/7uvMv18Lq52zpBKP/7zV4eetl3eW+XfUmj3daMsfiGh7xGJrif0U4H23fI
YrQgKlIMmsj6wix+tyrNOMoU3MadEFvNWjjGqgjE2lKC4GzauVxN+nUum/KyZ76yPILNHImlPD75
MDJbMkblOX/3OLnvHZxZvpDzFeRj5Pbl0R/2FdmoHZIaUf5ADedY+l8Nb1jId+2ijmUmZlTP27gP
KCnLQ+9WJQA5TUMa04+Hym5PZ2vXLo06nAUai2mZN4oijAsXJGYtbwnvTgrkqf9Iz+wsQ2ynxKRM
DMo4XRYSCCoXjYhooYUC6Y/Ugnu5T54n18xmiTO6bMsHXzYvlwGo/+uqITKHlZsT5ydD4D7EwZmF
268rZ8bEdsmJa4nCRvBdrDpBlhAt9PvF3+1rE6LRazRCy43vzP9d1iS1Ve5LJLVVHgnEuC+NXuzG
FnfGiszmjglbh6nJPLr5ePL5cXIvJna+1szMYvVLQ4JV6TrIRdeDLczKAIBJaP8lEk5bGsXlXicP
nPPjyuKTWo8EbSy0VLnQbHXAXBxrjme6wWecySjYGuZ9ELCioVcr3MqI8FeGoMxkA+Clqk3zN8iY
nt8LuQ+0xauaj8KTOvYR8xZidhZM2YtdTtZ2s+StyVA2uRa3Pt74gkCCJWxyWBZibCcZrRWS96eu
/V6rt4ExPwBJN1ZTXAC9Wr4w8v8ribGpj9l5JXd28ruD3BYH22kmoZjH6+QJJLmFcgo/HxXH5SOS
oWa+4eyBKdk7f1aNo9u5xlGuhWb9a22yugIlVMHoK4PDvZZIW202kErSAyyOSAAh/IYYfQdDjTfO
VDV7jagFczTm4ZEPqjiSHsqUKQzstWnWBPm5iARBVlGSAODaeqMCL4nCi3tMs44BKZiv9ejYCqYt
mMIj8joJXTVk7+0DhPW8Ux6XR+Qin136eSXz+Hj+AQucty/H351EcQ6PwNJDpEplbTWtvT5fcqZn
uHH9GDuIoiMvHrLtCDFzXgaCYH5/B7cxXbj2y0Hfi2xvicA8SNixXOhLz+sj+1g+8nIOQS+o3j+c
fjmntphR1WbVp/IFWVQu5m7JApCrfMsI5bpAwj8en6xAxfFM4NqHc+SJ/8I+ecr5WeRD/Gj4EbhB
TZLpny9Hrl3eaj8CJiXrlSLB8kHJT+vydj9syjeKR9ac79vlhnRZCGlR/b2PqYbi6C8GY9H6W70e
Lb6wy62lkHezy+Pk2ihTDy6PuRw+XzZK9Xz/YSeZ61zuw9PKc/5xn0UfHk+zDtAiYM598RrIxdlX
8HFVbkvzwd+e2Zgm/8p/Pv7uoh9Pfbd9Xn331OPi4TCVDrPz4nv4/47LU+eoAD4pfrx7jr9f/ftn
urzoZBJPzD/G23evQK5eTnl3CXnk47bc+e7h5+PvXo6e7tACZ0ei4XAp/V6kv9cyNDFGpUx7efCy
/3Kubai+V84pML0/r+EbrXbUzDTT13JVHulSR5yfopgYIWYR8GqGt3IhKcjMXBKCGS/RpXJV7pSH
07ZkNHw5U66FaSg2U5ojIr8ctgjYVtfy+LvLaQtpWRuQ5q7lqjx+fia5Hdfz01y66RbEJ6GVl4fL
tXfXvLwkeXV5mH/3gyJyUqeyUUGIor3I38rlFyE3jYAAwv35d2H1cakSz8IPUJ6lZrCi/IheSLLc
4gdp0Q5lDwh8Qna8LFD+hWs379S1PVYGtyIX1rFEH8uF0kMfXcnVbE5MdS1X3Z91ZwIHIPKRm9ry
xSXIl9Hw0p27bGbjNo6xFzqIwJZs2cYJv9L3oYIw6UhjkAlNnfGDGVQEJcvkHTprUzzC96yPRdd/
tnFCnyK4HdtWGBB7DNeTY+uEyzDhhwo88+rl3cnh+2UhR/hzVIce8g1w510en9QO/UIS0MENE/1o
6dzMrdZeA9RB+KB2u8GwnlPei2mOpwYeuKrSReW7I0AYeI7VQTVCUl0nt5exqyxFyFFsNpKgUEnj
ztCL/4AA/1UQoAsq7p8LdrcJyYtF9teYPIMAOhTI32QWnmv8YSwKZLhyglw6VCzvynVLJc+ybNPW
ZN2NQ+/LdZYNCdARjmPYSyXvT8mx/oclTNN0LHTKy2P/rXKdRo3wr5JjdlAR1GAC8jKEztP9VXJc
94mTj5aojkqEGLGAvjFMuPFs+L0gIl4GIiLKcVawMDGz2imPiSMQgjKw2oQEO+fQvE40GDgTFCNd
j0ukaAUfRo0N4+D6inJUDX52hnHM66DWsZEdwiGPTviOStVM1nrvG+uhbl/HCpz73EDLySI6kM68
MSaxd0MXU4HlOsclvZ5fb9Bv4Lkjnyos+1ha5ksJ3gC8O/DxWiXdpG9G+yjXLguFyFa0McdJjTYm
ceBM6nAmQfcLJWhZrYbCPiZZ0GwLJXlxIZAcyyn4tQiaUjtCxsYwaqJAlZu459I1qQDa+nKyPCAX
0fIIuSavItemHOcYs9WeGIN4k9Wg4gmbJmEPqKGaZkSpsVBFR4jV7FvkUQPhmzTt6Db4bM9rLcz7
hFoEZCIAwagGDj7JNPE8pyfwO2CxXFe576rI3hb+leHMAmijhQ5XD/LTZYGKFMmnlTDTn/hxRtGy
Nze9uxicTa08Mc11BYtq9pqbzIIwjWY43uUJPfu4zu60wflulbRRfTUDDVfTz+mMHzWMyq+OgzDI
nex7fyCBRQ0tp6CKShQMRC5cE/bGAfDdOSHYDTRyfaUka+GO876wsivYzIg0645J37HSroNWE9fj
MDEzmLSAqtzAUrfoePZqOCUHxdFXNsB+0lU7ESIeetNzkV/3LkZKXs310OT7zjZOdax3V/7UeXGr
wWZndjsaURTkcDuvK4VNUZOgo5sFTpTanFdKDxA/SsmQApAxJu4E77pzvdpscKQrZnit9TXfTvSd
2yF1m/1g6PumzLMbg4SeVZjV/U4fAuxJIkGNadbDtKOHsRsN0H+OGiJTz4ar3PaNK91qVwW2/5Mz
FuYVs03WznZQOi/HSDPh01NUL/NJsJMnWLHlHEjDgFXr6NeTM+nXYnnVbRO+IJSYEIGEW3lsXk6w
oux20giWDNX52QpicHVGi/6NwtxVjazrCiEkn4eZ7lxghvbcBpQPMAcN6Ip35tRdW13Nb75Z3K8x
jr9tYzV/2TfUX+owuYlaUjPSJMxOiraEcyv1VsuJC8dX2VKuXzLD5arceVnkIUFyGVVJmsZ2LfNQ
hMEzx+10klvaMlZMVEIBx9lGbgcFBl2g71X1/WwGz2OEmJDvhnaCrSZDvs2RHwuzvndpIDa62k1H
6iJI/IL+Rk/c8diZM0J0hCobrYroSBAjLw7OeJdQ1DuWsCu83sm+hstYeFgibQqX2TOZTlwM9CHP
q6VtbGqRFKCmy3Ref08dMnmMbkRkviyG9Jth8p9zXL1FBYAPOWuwIKOP3zRMfOzlLrdG0i0EGRi1
DomSJiGnDjLgAQasgD4V1a9aBHQoqgQVEOKlX+HpqRV/T5ApgzRnxiNeFnI8L9fkvtHpd3GSmrtG
KBgKfLACs7D2WWtFe2S6s2eAxcel6n7T66U/uNQW5Euas+CbiGrhnT/JDiwIKHFlzYi3xr6Px1Uf
h/3k2hX5xjPz1gKIH9MtaPv4YuPJCzXE4kW61oNCW58TiS6D31atrIPlb2WNgzRJ9djGerbXo2Gr
msE+yhFXdS5qT4ViZB+3z/o80Ro7Dvr6In+yljQXpGHQwBQkQCqI1rUyqYSVFHSmrVZ3EQBb9Uqb
dPA3DXXnIL9q+ircmlh/c713DxEs2i4390yMrGSVzcoGbhVyVdaKzgkwsn9aOch8IrQOxRJEIRNg
5BdgWjqrcq2hT9yqXXlORY+WioCFnHZegyMn0bpbbl4pVDdZEgCAOW2iuB2OSo0XwciNDmkAVsig
1aej1mvfMRupnglde6vPzb2EMVRDo6NmRhHxxWx+BktKNNSgiaHD0nm115rJLzVHFUXgNmFgoWO9
RYSpePLMtECLNcLsPZ+dEBe68f2iWflEkNtZjChqIK3a1NttPR3INXWY3SLXYEVz6Dl45DcKzG8t
fRiAtx0+vHe52Ucq4CPkvNdTEzrnj6GJ+2Wufz5H4shcnHNI1Ghdpdr0OuRQs+bY0o8Gc02eifkY
FqarHjX0lwB0wnW65N4myxc0MaGNTGjNag2ohF/NMZbg3j3ON6NNphamz20Dbevo5PXVYBZEVUM2
WXUWEorOjcXGR6F4rhNSYrTBAh5jwQyiCmIA/dBxIt/zqPbho9rSQHRUAmGWDjCZRpLXVBMzxRJS
LxfzCDwLi6CKudtMQ89dW6AxDvDHkeJRDgJ2iwAj8vcpU5h75sr+uXrSzN29GtTtVjZvciHrY5dN
WR7LIgV7dGDXm7AIuLcy+ZMsZclAFbQGclUu0Lwhp/DtBfXWXoEWxzisCtT9oz9ArmDRCkBsGpMh
sg3KZpr0sA2Jq3OjVaP1twrx25A41a/nstzS3srX8mET8aqyy61sC8uaDiEeC78FsIKOjR9QNeHD
ddJPjYmkXNI15KJRUmPTZHwihRoYiPqqaqe15ltG/8sbQyU8aeSrzHk57rX8SfGtZIkM55sZGoFX
aD2/JfnbdGUJ11gIlQ5p12sZyjT4FfSuRUcKEUsbgi9plXgxD4wctAwNybbzutKTUwcBYCcryLKs
fM4Bk6syF0weuRymJsf4WD9cjslT5Qmxb5QHu/+qLzny0PzN/cDkhNy6lNsvm+c14gMO+kDTXlkB
U9HLQ0nWYxgsP8fStIr+FFfFzshtk/QjIuy0fCT8IlWvpELW7NxDXyq4iOxswvuS/4wyhnRC0cWx
wvy1Fa4LWpRKkgxBk2syCe0clHbJgbuc83f77GZEXa8EYLeXa10WxC3Ve1Exn/t7/4fHywOXQDaS
qhUm8PFryxJ9WWbRcCtXq9oih9IZtaXDjod6pEHvQGlUEGb2o17QLP6+hV425Vo/Iz5cycNyW95m
L5sZMrisn6djO9ZExAl19N5VROV8t9wmEaXcmxCN+2xJfw2JvCMqioWjIujmy9U5+74a1gMahSu5
GG2biCzuyOvUigAJinJc+ZoNNtaliT7nIPrwcxsknIm/m2BGd9Ve1h6sMljADrIM8aEs8e7Qu1VE
uGRjypKFfFTuwccsD7NN6+PJcX2zTCjJNbnoMrX5daRMrLk+yb2MWqDOyVU5fS1Cq8j2cnXSR36u
l6to4DVwGo19egoKpNtFxVgAtEhNu36++Ps9l0t+0DaMjYao0V7L3R/OCmVuoDxyXpXPfn4h8lS5
HVWEUq/l9vkZL5dSY4KQNddqczTGEw3E0g2T7+bDqzi/7Mvhy9X/hX1FdortSq17Jth8IrunqWE8
GhGZqlmbymtKfd6rA778HOrcHCFxH0V1Y8TqDO8QIUM/5y9x5JAc7ZYvKJuxTbkz3ptaNRAv2HdN
MpafGQq/0UX/xhxy5c2hFm8qVJZb7KWMPwrkdxl4vnXUhM+jiei+i9HvkXuO8LzDB+oT+9I0ICzS
yG23bYGqvYi401C2AkAFXNvq+6d5cIZNV6mfrIIM+lbgrentEwIcImlIBom1HDPk8jYNIP/T0DVb
Mku5wdjbFpW3V9E/XY9tXPNbaJtN3OSkBCH92JV5+xNGM2LVEWlmqPZftHYEkmB9dmLSy+0yTjyY
gahn6y1utq+6koKv3PYF0CytQnUyWwp4s84CmDMX+6RJjuA98lXaGKeiaDuavuhLiP77Jgx/DNNr
6vq7mIgqwHKEggR5+KmFILOy9fBgVAxIiVU5Brq+09vyVpRBy7+qUlYo334gXt2UqmvuNJ+KRGzl
hOMxcuvq9pNiWz9MZVNbSwEjm7i38tBVl0wPycgcQbI1ayYvm5KEGCO1vDDVXxH532PTTl767BUx
stfR5bqduvRbVtPXrWrQe5F6V002duhFTsJavYZ8wYjD6KBOWl9n11E3yBebQ5FArVVTIzjEOoFA
jLJ3Yw2kILMUcCW4OGCSuTvXab+pc0O0Th28wNyOTwlymDWFk3ZTMnz0cgyYipFYqzEzvREP6jYq
w3xNvsO3mG/6MeZOvZh1Zmjv0dM8imffXoAmGvZxiw4ok3JMLFrLRKp/xPQRMNs+6vshEI/OUBs7
PS0OYVYZD1jvHp0yvRlQWq/iIGEWVQS3GEp3bTUOmxkHtks5A9i1n+4irJTSfRxk3VUexf4PpW+u
+KuwW2BOAVVdrKFHql5jiAY+BM1kRAdrVRWbuED9YRqA32b11o1q9ZAEbc1MUHyl9tN0604KKAwl
BdlnrMaG76sgdXBtwK7uUTGLIm08Y8Bj58Cmww+ChaIDAqvFBsZMozo2bfuqLVmbjmqPh6H8hPmB
ZhXSDL7KehNjhcA+sUT4tua1MxcLs57IYs1N4pOh9fqu6u0HIu7iSd0qqfB3uZl8rnTz1WzMB8NR
1c9lU3wqaaKQeCYqzkeK18OCz9Pmob9W1euoMSbK2QgBDK0gqB0HKd6GlQ9K6qbINwZa3PWQiHur
6Jq7KX9T5+ixmBrAKZqD9SKk7XuyryrVTR7qsiBoYzQoYCk/ZvAdeeRv0zDc46IOV1aM3j8LrBaF
XRsxzm+iNRPIP8C7mhvfcB9Nm9nW6tTFjbEzUNyvYFA2q6gbkTEp2NItw+fnZmIThCOAeNAblAUw
2/tXKOExjPndTzq5xBCNaLh8Gqci60FwpvEu6gC1ZI17zGC3Qx+MbyofK7UVJF+LRJ2o44NFDcF4
6AUtn13RCW2p+2hlXqMq9z9lfh+vaysm9jLdh4P6WNoKEp422YY2Vqa2Mk6Jalf3yggTORYD1mVw
30PrNjufNmqtTmjzCWFDJTAyim5JqYuHu6DXLZDmu6HAktcR3uBaebshjuVHZGknc9K1tTZE3+Yh
XRtOyGyDht684fu1xSF07Wv1i16bePjUKd9OPR+09tL3KYmnzOw7bm3vix72FBOSRvmNMgXvqYeN
YojkC3nSe9C6TyIEsgcA50dXgNwq5jDdYeLBomvogKEtZ+vCm3IA80Mtvmr0zCIFOH3oJ0Fqk2Eh
SQna1GvLqNiSqrUhGxVPP8lZXkQgXTB8HZeozXl4boP0SP2KSAFUwW7UP0OJxcqEYXpswhOpybf4
EV7JWWihbK4jG5ZqD5q5Ah1U2EQUjurbEJbqBtvim8M0ToKBgKKc3W/zma9fhD+BUuZ8Q/IKowcH
dzK+XWI7XITuieF7imAGt0vKfFPqOaG+9I82AMley8FzmE3x4q7fQXFs6QnXEDQZejrcqtJd6nbX
qU4Kl45NZVVGBhaXXPyY8sXCEn02jIrIicJQmLjtX5F4ibWKg6TREtzaIVmw6Dc32tfeBlrrl4mN
9xgmAnErVmfcBE20wInQYk8TenB7bbUgW9zMSpg+Cb8Y5vWc+TdjSV5aOOBeMPzui6Enx4LR8LYe
zFNnWdaNyMNrVEILeAMJIXjAG+rNyEmyFjdVAPMIy6qGuIt81VTsuQtXntvi1LIxSWgx2ZlhjOMm
bjEPWVqO53HqVgMIqVU0JPdWhHuyocauh6QsagDKYv4jTZO+kFwyMpWl/dSKu8CkDGUU00Dg2kRT
+GIl2qn5VobxM0aNb60bVcfRBygg5j45MFy9Ic0CJmcQ3sIzuEajjg2rvM1ycefMdbvJ3bja9sro
zW5brIM2ECST0BiHAIu6Xn9uqxAVT8h9mQLCg6EQzuXTQCZRqd6XAWmyaOV0yjzKg1HAoM6g0/c9
INGuzVDmk4W2GuNxpYWuugNZcpfgitNsQNpjN19hwbobC1JZY/5lmU0mSjDROhggNOGunJQ8CA9F
UZp7o063Pm4iP8XcN6mYd2z7uUTh2RG/Z0dVcyp643Wht4mSCTojitZRC0p89KkFhrHjWR3eB1+o
OfRV/7sIx6eOfMe1ElcEi/iw1LmPLei3hpy7ih5srz0IUz+aQXwzE/GmKYBV1NDuvLKJgw2ZFxuj
z1/TYii2ZgV+JYz7FcVfFPWm882P+4giKl1A3W1u1Qmr80i8Xa/buxgHX2AWwU/GHFTxDcR6n2ol
f3ARH62EEU2UhMs7NToO5BsNuZ0etTii+6Sqrkfo4rbshgdGudyo+dXVguwKw3QoezL9PxoB871i
egJM+EgESHI1RMIb8Cwglhlpzd3rcBmGzNmDyahzk+CEFw5Ogkkv70WkipMCBgya2KmJWxcbVdmh
V8FQRSRMee/2NbVmQkrnAGzdHJRgaKriREkc3CPO89pmpKh8VqAzAQ0ZUQyBlF8XibOl2pTfBZFr
Q7fYjm3hfqU5qlY6nflt2QqXJOBR3PQ1ElRVPQKOb7xIBFjX+xzqUxoxAzN49gQSt9CmhxLH+Z2t
q5mnktqzoQYerbuoBLxFZXJvWHG8haqAKc4L8qw4TU3yBlo1gj3FLILa5d+L2PgRKfS1UhuuNKhj
qsapOt4O4+Alw1NOl3CnFaXlWWl3KAc1XBMaOu91mgYaRFe9H9rxKkwq7XZ2zAPW5Y2TDqRKZox1
8fqAd1rQGGZzkxhhzdgLFl7RU6AkEJIgD7WJdqTubuLIqA+DqOOdbtUp8KwSKNe4sYAGEooZWduC
mRvuHa8kL5ZbGRwbaaAkzMa/iiHB0dEK36LmOiaAPeP+SjfS35tZ+aBbj7YrxJNfi80QDM3WdaBa
6MnGrKovTU/hvGu1Fyg8ZArZ+j25Xp8AZ28o4N0Lh5THosoRVYk52IyN64MynR8KTenXYwZpWOUT
n0JQ1oLIasD13T4dT32XwOG2VYrJ4wOcWzxUcFg39ni0uxAeRqbdtUx0rlt1/G7mDgmrmOCRoLFL
8RVQKfX84tjLuMDXPBC1yORgDa4GpfnaBczMiXJuN3YJrgPquwNjMiOnlSR07jZDmz5BCAGTghpf
z22xyYhXYDzm4FuMFORLlUbZ7qcWZu22Mv1x0yYdKmB3X9REdNU2Jd8EpuZe+KBOY7ssvdSNPUY5
UKW7eMvcImGWPHNamOXabSBWDvqtCoCNXlfiAVKNSZdChk4+yldYEzDAOpTBGO++1G3c0eA5QEsJ
jhB1980a2ycIxPcGhsKxmqkxCDxA/uzVCDZB7Y/fpjzj3Wnupz4jrkC14SKUlbXqZtIw4nAi3hUD
IYU0pPTQyplioqRPAShzXLSryvIuMRCZ8a1f7uyeLIom64/FqY+iVxPkNskgwJtN7WWIh7ea4CUy
QfDbBf1PY5pvsmT5B5JCxv+MYRv8nzSrJ+z+xTP+LtyjmfspmcWutPufXTY+a2FwgBq5o1uPsD4k
JMuls5y71oPa5NehMj4laOKtVGmPrdnt8sKcNnA9TGKVYYHygyxGI9r0+nhdBMOx8PFgjPY3bcYN
Vg6B680laPGIEKwXOMlQb4JCXHUqzk/LqsZTa9wwNRTgHMAeEM7Zs5oQxj3H+Yp/mY5MZrpl7EIl
yFQIHiFV95aewgjEpHuZyU65YZSiwT9HOMhHVk4+iUi1Aaig/c687VvYgTFvZgqP+BlXpmU800r8
qJg825aZvhN9UPHDCLVV69Jq+6az4f5MGgnJi7MbwHthZn0VtEwtuGbvuUr1gpSu325iJXAe+PUM
ZgkEa4BuMjlM6KXRD3UOZ7g55hd4ec2EBy5PGnvjRq92bVL04zvZ2GBbR6arVxiEqY/MERgTiolN
XbyRa5asw3ACTTy9Is3RMHbEBx8qx8pV+3wvwrqDOoOiRPncBSMAcIJ66CN80lv9sYYkD4T73hHR
rRvzX8rigFJqBsfVnXdVy/2JgXzVQe+JovA5sEmMAsaz1YPEOYYTjChLCRkhh8GdqxViF2Yh/b4w
pweQdsIjAA17dUvESUOrNgltPQJb1FN3IpGF3ns35nwgPrdIQ203Q2G2sGOYuwmnSlupU9HBkzDE
VUKFITJRzKT28E2vmi8Ozr4M/iRzZIRapUP8QkJaqIkvQQbzEPkxvpqJuzMRclEvmhtBnE4K80Mb
rWsN/NupJAUIuqa/Qk6B4V09UX1CnF25KbR3tbrpIcEbXfccgY66rodj6sDvBBf1WnQASZKu77YK
w3jWhoeptLeiVVWvT5I3t2Z+WqnUo2+jnW907KmhndLX1AeYlxOumqwVVBKxMqcK7tjOfAC39NwN
b25I1dsSz4NZdevUcb4uIETb4i6nk29rYIkmmRTlbMtEd0cLYAc8f53G2AnV/BCW9o1ZqtV6LgKC
p6eek+ip4rui5wBTYSzKaC0gbcL+tdeZ09yFmKtWVWLQPMR3LobVoFNfReDXO4D91boUtHy85lB3
Cq9izlzQHa1d9XoZo+Ic9oEWiIofJG9pVMdPXQflyVLFNlY0DTKvSfcbbseqJG2rVSNPGdJNh9/b
E7P7TI7FW5sVb4umxMyi2z4vxIqRis//GIPYSzi4zkaLnHUSpfTOlc/kPpFc1JjTtR19N9Lszsxm
8wBLEaYs/U5I+NNKq/RrtVGe0WUxS2yRUAebYCVeMr9bjwwFaIznHERd+F3pg2hbJfuR0T1+/PKJ
m+Y1NIN7O+DrmXn68n8ib9BdD73OeyR5bd1XGgldAd8WFYe4YkeaR8YwfTP3QR/ElyJewPXIX3Tr
UMZWDNXYfgwpQJPOfp2YSAxSHw9AEN5RjyMUaEjubFDOGjKLqhmerCl+Irz2YRyj+yCaDlFb3rRN
tq3rGzPRvhS8BTgDa7v6vjinsfjfNSDj0ZdfjQveOZ/t7TIwnZFD88OlQxuIWz0Jvmm+Tkh3JzAd
d7surt7i0AZgwSihz6B5mcqz40770lSve8SAqzpaCJg+b9esgADO/b3Gf0v3DW+kOxgaj848P1XG
4jz+guYVjGfCF5LsnxjuX5vxjQGCV6wds960s+tFao3f2P5qZRUlBHGtiuyta9yvete95vnr0Pjw
mpngyFT/mWmk+0qp4DvkbxovNp3LtwDWbmoWT3kP+ZuKJfCd3H51+T7vmqT7ktPBhtdDkxRXU7LS
2+JbGteHurYf84gpIiOlUDAejCnfpFr5aJrxqW7UT7ZoHgc724ZQPjeF4987IzgFdBxviZPcu8HL
YHS3WqNchW186NT0e6kyq1QvqTpKt0UyYq/J+jS2dV9lkNkIldBE9UkBGjNHX5K2+ZkFN3pTI2Uq
oSkGrXONq3BVdOGtLxAsKDrUfvPNFBnsK2MpVmn6Td9rxcKCoIpETxvUNQzZo99+0o2GvIvPIA+V
Q9ZO94rPUNAmdCWNHuZo9x8H7r/iwNUFAIH/SdD3uHA9/8/6W12kxFG+54j+euifHFHnD5NLIcyj
oTMt7YIRdfQ/dER5xLCefbbiEvGrm39oqok3VtOJ1kKC886Eq/0BeEI1bZMyLFpBGKP//X+/j/8V
/Cx+5dc2H7b/mmerfVD1GWQJqyZ+Xy5q4R9WP7hwu0hL8jqOin1dtAHzEb19FVXdU2ZoDlXJTzWx
7g9UainVIiwh7UqYV/F06imOrDrTcna3dubCVHT87IYCnE9dDloZHYVCEUe9CMYNVDjf86ebqS7r
PW3j9zgG0QM6ON5YC9hRh4G7ijD0goQci00AyS2NH90En1id68/QGpxNNurKVpAvvhlhxZhTou9a
ajcbM3DgAtZOsDWofVKbo/yv2mRNmHke7zWg3Mznu1vuu+bJBaZvEZyVaEJ4zLsoK6CuBfaRMj8U
fnR0Rhj3tTpUsKaBg8H08BJkvAAAAvQig3XTUOFpmjJ9BJZVU/bUrX2V4MBV+oIgQwFYBOKLXg3O
IaOPsNPC8dkNHQpitEBXirnrRic6kUZloc8emi+KPpKJS5sQxDG5R2lEjHy76Oz4vhytIf9RJ7jq
c5BVm77QxNK8mVBIR/j+lqlhB2o+g726ItErfFlYy3EcIZmLqgWl6B40vlXMb9vimA46+L4oWTtN
lcOvOdiRMJ8QDYF8Jwo41+jo5lmYXQWMGDtqnMf/x955LEfOrEn2VcZmjzaIgFrMJhOpmYKarA2M
VWQhoGVAPX0f5G3rf+ZuxmY/mzSyJMkEAhH+ufvBeBStw01ejtPXjFKfW682XoKTpZVUn4TDk8Xg
bT9nAk2ZyhnWrlXUU3DtO/lTCKtunWqtuGK9yg/QJtkRSaybISCGk620U+pM2VGmXXxJen/csA9/
7bEdbC01UVgCZvIhq2iQlRIdAGk5bJsJaRmGIKWZ26YQuLsoXSroQH/QG/eNjodubdmpCqZQd5+G
lEaIHphoWKtpAT9w0FZ9Qt8B/hEHQYuHg/0Wsl/peBCiYERPLLjWts4gtdaV3NR5cdM5TQO9I5bO
/jrlhOvMpynFHDYuRZOuhdLest2mVIYy0OGl0vxs3fqEj7SMbXvWJw55ZkyCaVpiREojiznTN43k
lLC7jnsTbCPoqPqscqP6oqgqecjCnrKvfplj6y00F7N33mH07YdksvdFpRdB6WZXF+Vkw7AQ5znQ
AUYJ0zmXLs/9/oXzRHWSY/7kFeYmVt0znW/zccJW7slInioDAl0LQyrWBntfuxbuywrvhZlHB6OI
9krUzUM8Ik1YnbAOcjYOSVarTed5FP21XYO3RbWnTpsf6f1K97Of1qf5O6GB6+jGessFlD9znr2Y
WTw9llH4ndNRFZguhhpLFd4yfQOGVJOpJ18H8ixeiFh0cHjCHAOtKoa9ZiA4meHJ0H65k/9Sx00N
RpbDR23veKMkSbZgor1U89mxlgZeS499wzFt0lc9F2sCwv4DaYgrbTUMcyx1JaySXWnEuLBjpsli
TE6wFqhnidiWi8Q8KsPzOYsRLGenO2ztkkzQWKld2idyQzlUQ53QiL+v3vpWIV8a8w0piG0ygnCh
G/EFB46xTnzOL4bm3ogTvbAEubdhUFh2LZLqBUX/cZmX1MVPzsMyTMt7+vZ9pdBBKW7YJZQ4w8gq
GdA59WWMYveh7BhuZktmbYqpZlSd0s7CU095VRNNjB0ZeMME8itS1gatkpMtNX78fOhAdYUAiZz6
O12q79ZJAT5H5k6LsnSfLLzTTjQ/Lo0gm5FpUtCRU9wMiZffYAKmYMMa7TUDK7qNqb8j+rg0qTvI
EFBO5pWMtNssk4lWKrmYC72/wg/fGouuo8qg/DHWHLEr38lNxJfJow09qcOQr3u88qNlsjflT3Xx
k2edem3YeHLSZ7DmA58CbbEREMHpTiKkN6y7KOkPjWHmVEiyjxxsfQwYqcAn4SHACJiOwuknrAo2
e7U7rhpDztuurd8T22Ai3zdOgGEr8Ivio0nBVVOZUoK5Gl8LFxgbzZQuEPLwgdGASaNc8Wf26qMq
jS6Ax/knNyh+NNPuoJqkR19EqiozGneW3pc8M3aGThmVYni9jml0Z3xFU2w0benv5KaUOihqBrel
lfareGYAEeG+3PKl70dfHmpgzQ9U3o83z5DaapgPY+PoR7UwHOBAdhsGSQ3WyiFnmWfcNgsMPa32
LuLodWo56tqVbx0mH+LjNPy2R+DYjuWNO99p84M1159mNP/2ZBY+Ns3BGUX/1DJImFL70dNFjNhq
GHA++paKvMQOJqZ52HbjR7CXLHETt2ZDN0WgZm1TpDSehaNNCYTrw02OqjUe1LWGQfaYGR2yqvDb
zZzRIs7s0uvt+doBJF9HVaHvvYJKH7y36KJIDTPZGVa6pUx7WLn1hNPdLi6w9pYDVj7jwYTklDuo
3sDMSLMUib2ZEBCOVJltcHROez8VTGOsBl3CkXuziw12+1A1k6H4QpvBjeAnh5mkz6qjriow7ZGr
hAssq00WWLf1D2V1c5wEM3Cu7anox1kRzft2Ft/QReR5TqTFrBXXp9H9nXLPeCnavV7mH4Y7VE85
DPqynv8UFkAtRhVMJCZyAaXdXkEmZ3gWElT9JblgqObTc9J6X2fREODM7gPAnwlWU9fZ+e6cPxtm
d0hDjWkq6/eiPJoLKoydhmc8+o6zSQot/sCznsAi2kNVSTema+hbOkGpaXKi7j3tOWnF42NbGPKj
N411YaOHVImyXyBhvLIsIVvJjpNM9C1F366dNG0vbkyflM8OhjlOqe9TIrZB2qnsWcRDiU7NuAfC
l9rptUVtGU3iH6Mz/TIn+tUNAumBnzyAyxO0s6JiDe4QnjrHuHh1DE2NMSyEm879sqX3EVbhF07u
4aCLXLwUCu9EGTGzlOiKL73bvPeC1AYegZ7a5Tp6sh1/WDVSYj6aaLKCwCMWs1GKB3t8Ennfn62+
KQJzprPXWVjZofzhKMgp2WmSZ5wXatczFyXYYNnXZODnYYvSocjVlHuLevAqHcTfMkpYGrMHzNo/
kmY8V7rVgbFODSrc2DLEiHaDTCcUBeb2DUPVo4Zw4E6qe3CKpzSHxVpDA/bJ5b34HRcxnID+z1g6
i4zxFHvYwtD22wN64YaivGd+VGTv2hjNtLMUZRUziYWsiU5enXwBonIYa3mKN8UOysaoCTXH8sVJ
bss+q6cH3MxCZwfhjz7KnAYr8usQJ0F21+BgFDw5VbUEKw5UdHm/vBCtrEU4eZ7d1tpIdIxzzHaV
tZoYQYZiKOIQBTgCFt+VWlAV1hxoy4WTNl6yIb5G2Ymbu9x21t+khdBEtSdG8EK/eRRUze27GOzm
21L+Z2hW8YdOUcu6R9e6UdYcUAQMaltOQKvKt9FL2oCRLKYXzY43bZ6UwWjP8jO8FVZ8DuF1/URV
eZJCzp9Taz1rrv279YvyCec1s0V1Zj1iBfEIY2aifnAGL74aXJZAq4Zu5wwf9oBal9vsSkso05ty
NpqfsON9JE/oXL1enGaZawyA/gLDlqfaA46Y6LSpag5DnJFcAuPDFD1XE8MqM4cOuTSMb44I8ijW
3jwljuzjcNZ7lX4tQ00esBB8V16a0m5qTPsyHN/rst3UlTaBGZr9z7RvzmHNl59gzd7bzDDHWLyF
ntcBJzf/Dsv8l30Pc4ol12/FabHlmMBIAgagY6pT0dLtpS+So2nGb3cnK0cPhKSSHsR77v/+F++F
AFLkjIxy/iw79OeKOUgwl1S2csZKsvnU6vKt0Et3Lfrxm3wMORbGVayB9JnRUPzmEBKhutPqjypC
Wb+/sD4fpF49ap2pB6Dfk6OM6VTlijMT50KT8tIF2ZwpnIw2YYW5+u6nvL8MizWaxr1Po6xpAmMy
t7Z02+feADswNcyxMWumkeOvs97MGQwibRUTUGrd7egsa5ayAJI/RZBWNOvXVfIOSoKu566+aK0b
7wx7LNaS9CO9i5QQDK06RS6oY1sK+MpoUP9KbpheNh0H9pYbKx+WbbPzm4mtxrg5cclaMU/ow+6l
pnU3aD1S9dYcbSMzA2qNFS3oJvlY266zhXTsHdiezLX7VPaY3+VvJ+3Th+5b9n7E+SG55jbMhC6m
oyM0GCuPWQQ70hYPIxZPOOa7tHP8Q1QJeTa0UG6LNMFQ6SVXz8WUlkClQ4B2V57n+ud+zt5KWdar
MRXxUzpkO4MCNmQ2NsgyTZ6M3N1Vdv3joyc+awmFWAPR4U1WQAgng0VKYO4/tUFDY5oLneCK91HQ
3g3KfhA72HJq4JZsk1YeEybf3WB1z3MC8Zcxw2cylvup6eVeL7IPlbmfInF2XWU8uIP8LW2faUAu
3rXmLEHfoPJzEK1przMTHlp9OF8VAG7aNbZUn64ot6CnG9kqiGiL9paVTcJ1YLZw4GBySovkKLJL
BmQ8ZOQK7jcQtj7toArvGtn3+2L0h73SzF07eSGyOONrtFu2u5wBQdslzl7VQD+ks8xjdZi1RPVC
+6HPB3G0VP3VJ7NiyGs/ae2Aa0cnTQxEMz3F8i0dPAZr1o1791ao9D20Kufod/BJR/0iKOIM2Njf
/6ES+9u+rtJ9HTZH0dK9a1WWgSekYXg5v5tRbp7CkvtYNh7Hwr4L10NZ4UBagkMqzQdOQcgH0s8A
NPvmgRoq7lIQnlNu7SEEOUdCVNmOVqlrT2N1Z4OP9qe83rgLPSoiSn9k/DqvjMzsg9hnQqlP6pmF
5zFWxB+SnE0k2S5mYg3HkQ2chpAymWsscDlESbmartWYGId7o4gCrHpq7Cg8aN03+fxh3fguBFal
NA6BzcUbMa3EKQPlKcdedP/+c2gDnHoW6xMdIbSF2kcigvbRl0Qubf69qsL8JiI7W+tLWGha1jRf
Dc9izj8zp7uatHCt1UCfaKmxj2Iv82LU2IlJnRDbITlE0Xv0h90QdKYI/46Q9k437ddhDK3A77Un
OvUTQz0ZHhzgtKNcuXdz2AXZRZ/xMkYztDQer2+6g3VKc+QZH+R37tG67AGY32r6DqQUJtw0wzOT
UVPtipRAmBp3oq/g/qIgu0MsA2VMP0Px2dZj/myaP87sv+VjHEG0xyjRQw1IFd381uSZu0xe84kJ
B3la7DQaSN6MRmc5GjiAu98GVYyFZMs0m+6uA3OYRMYvZQQtVJWDUPpnhwZ4LD1CfUs0pVMq2ZP0
mcM2CmRiqcAyvnwUiZVddxQATfaGeQ2nmKke15H5Q0Gdf76oyfd/mShlmPVqlaMuo4xFXnRy2sVZ
3jLGqc0OD92kMxOLBCmhGp+qNVy7kU51+mHNrR16YDvy5MFkq7+GXRht9Iw5d9+SMBAbxisrXOS4
nmzjexgzDOzNcgZAGeG6dE6hRuF6vDhTSsuorwN/KrHLV73qks3s4FfK7RliLfy4IaX3PcMJttEE
fiK3ZXrqWZBte2WqgKFBvErL0lpr8UQ6kxNwzWW9b7JxKUy4pUV96Mbyp+asiyuHnJfbe2stG6/V
q3S73TCi/QMO9zUGbJQp3drFC9LGv8ylaFa3Mzxsc7qzc/cVIvCnKJFCZvPCfb1gW475mP9UHZeD
adUnEdbTmqwlk+getFeYBqM5BTP+f9osiy8d71ddO881wNe1zLogDRf0gmBYYwvFIH7c92S2YZa0
F5NnyYrewZXr2BtaXM70W/NcKNmz0OdK4HkVi28vkd/ohrSnP4/YXjepZfEGNR+pk34OztLTeBAN
75xRwyF31c4O7UfcOMisffZV0u3bj7CYijFnSDQENOse3C7cR3rx7TX1YSxHAO+dfQwL4m6JLOjP
psY41+kn7jv9IDpIAByqTnqi3aqSLrqqvUbNMlCqnj1ZxcsKv03Y37A5euIe6aLqsYj7H8fMYfwY
znvU4z6lH1cgUTRJ9YTARMeP9jsOF5hhJkCxJkfdgywqWOZxie1D7LtGnW9Z1LSVJaxb0zk4mUdW
3F5Idq3vs9/8mQfxk8ztay4cnEPjJvGGt5Ycs1+Mf+IwxbHbTGcttgCR1M/zkK/7JP7udePJnYdA
9/sDA/7PPjOwb5foR3aKxQ7L9ahV8CeH8dvoSkIYHbcP7wMHlYswkU05JtCx7NBTHBmvlmMfpio9
RDFJaOgNTdV9lrX9MnAKGCBeZSzmGcjFthfY2EAJSW2HjSSQNBXzze4luT+wiRaelLQyEhqCrW9P
+gHqKLZ6wmTINtkb6R2+xrB9cjmF6MSgV52n1Uyd2mDyqt/IwDd5EPl3yUBUa5qz1Qw8WHXwrfMw
cVOJ6Uxx+e/OFKfQngjZ2cgqY/E24tXiIMWYK2Vf1unonmX2M4lDoYVc4RTDYqfI95PY4Xr5bsLh
U/SEaBOD/WNZYHyrimtNC7Zm3XDVUUTxVvC9l2l387mmABjndRyERCkJbvPGpuC7bYKZy5SzY+rH
UAwHRIt90SH+wsAcMg6mzXahDA8raWvPheQURD3bW2q9plgCfBv9o+SvU4a97uhuQQwd/1a41GkK
8F8bjel47s04/POe/8qaD1ZCcwfmNt5Q+bctrEtn43CoUbWVpzZmp5IAjIV+hl8DZHTjFBheLWnt
CuVpe0c91XMuDthKJBoH7u10wluxvCPqqfVH4vheHx46X55Dau04lWfbbA6LjRbHV7zMbEwRc4o6
rraxxtJrUF66smB0NT2YeEP2Db6k8XeUyl8FOMImlpBql9FiiKhiLHXsU3Mk4aBOGaMJuRdQZna9
Tp9YHUZBkuP30hpkKVFx12kKi7GeENKAF0zJCGfMRjKwjSeFVBWWE/QjfWNmwKVimriTjFL+1q3E
geIwE5O/YuOJGUYrki9HRsNh1DF+5H6ML6rm5hixD3gukXkztp2HMd1Zo7fCm68hmOcI/C4tNB57
IIUdrrdfI4Of8nBxbOOryP4Q7rdePcmEoCFFAt8pOTFGN+CW2sMhKaMCk6+esVw32JB6yGaxyR7D
QJe0xEYW7LSKPrG2rclYMlElcrnoDlGN+FnHPSf1CGBVSMq/sat90zfqYl9n9UevMLwNc+nxlJvY
NkoCfNpUBgMBlsnU/ZWmPc20sfJjQJLQXV9uJP6OtPCXwc6wAnWJTYgKCuAdtaA7TGmB6NI28O3F
9hYWb9idb00UvdB3Y69kEr+nHSVm9iCuPYuWb0CzILBw02uBPZsZsgkW6ew0uHviKLMAQtpPeD4b
6tQFx5a0/93I6KXDfgdVNGLdidBVS7PZ6C3UqazzWA18N8DbURdQf6dDh32ZcTj3VVLxhKgQ6rfN
zN3p+T72HaGzF7GkfxNFu7UNdmsT7qKO6+Ch8WfMop25TztC76bn/S0SH7YHa5UzG8Wmr529rEui
gMl7QxH8jdIdnGZchl0RLc7JdqPnOMQJN8S+jo+KHje3ctOjiSbCDiT7o0rNBGn3GqVufUh9DmG2
n2Nwi2bYqbnDdY1XqpdA5rL6lWhpu7Vsco72RDqgGKqAbt4vKnwzBEATEI/l4x+dsFZhVV6lPeft
un9D7VfBoH6SdjqOVo5Lvw9aGFOrWXM+hVNc54jQUVnh97TIlvTzR9Gm8crxi+cRpAmGS+q6WXlQ
9Rub+KD4ZbrDs1cgYfgGGZLKRlCg338NIrjecqqoiRvl1egEQsFZbiKMF82kVys93iaiyPbG2O4N
V3Hja9pKdJMBvRliHeCG8jnGmLdyEw5wOh0A+RAybnefWyu8si1A+sfRgIwJAiOhiJ973G/NgbNm
wjAsRVBgDvE0gQcPQBxgeNIpieEPU8f+N5++7ak5u3poYmhk7GfF1ZMZbwyfboVI7MCHXaq8+dUM
HVds9mmz3XXG8SGWYFtHdHcNPoTtuDGrcn9Ll7MBXXhsZ85d/u6MTA4xHbLn0uufmYpYn/YFIKYD
q2Sqq0dzHN6ZLm7y1goa0z1qvvo78yPp7YXOnVEsUfGvDNE+59qLrS8rbDcwuL9zIxgj/7GcHNBt
eO9cf3gwdYfpa0jffO88NjYuD4gIgIk3rhOd67j91brppinbN3Z5Yhsr76JG96w5SRCRKPLxkGYv
veo+Kjs8Lv9WY6fnohQndqy7zvqo/WbNxILD1ng0eLbGYtiFcXGK8mvtFh++Od0G3XnyFeTAcAeb
4sM03QfeSR93kUklOt2FQQuCQsSsPhZlCsbOZInEO6eCprQ3GYtU0y3nE9rdCZxz1KkmrD8slXFO
7mmaX+K2+BgROjorCUa3f8id6mQN5WsmXvip0QM1HvC1bBTzEArkr/ZAJz/vlyKalOTJlf/yoqdr
vXQew679NVSoWnOCrYYcAsIRXQBLIE8L9+Ew7IEqgeTKGh4tOU9GgbZeWQ1myKl+xIH8XnsNP+6W
J4D5ZDrwFSEBJc58cwj3N1a5ZZz9mdhWuyqT+rH1HwvDudSTPDTetLTw7wq2xauhtt9iYD2OjStN
Fee6UdiyUo0MI2FBf3hMEpQqDYPOqpR4krMseRu18ZupIjbQtltXXXSzVPqkA3BDC+/3Y0e7csbc
oNUEfT+hWFW9uNZmtE2U/C4zBq6yriBqxG9oz5KVEMKwa2JNdHTz6lxC8Qth65QBYAyKEdG6T/a6
H+3AYO1LTsn5HAwsj0LdImfcdFwjmjGdY2Hs4kQeVCJfzISNt2aBR5h2aVvtwxCoHvbr0GHqUtG6
UMF4DIn+e+AGMls9h4jAHSZKlt3dKMjqsCg+mGW8gb75vFz4nZZ8lRmqB8+0sr8M+NfxfgW4Zj+o
Mzk1mn/JUnvTdt4rg/aPISWuRiUXJ2yWq1p/NwbPxuD3t7BAlI95+zhxy68MJ+LN6QdtDQP+xNbj
oe7FwdSbXQ67C6/zi4n6ULF/KXMTgFxMVqn6Ynz92Y7e3kg6ZuNmvnOHP4UoSGv4D0IDScPGRWNF
9Trt92y03yoXr5PpvdKvwqkrc76LznmZgNRomnlwuvqNOeavmb2iCn/pdvhIwuNvWsvXoki3qZ0+
MnM+DPm8TgFmefgr/CK56oQLy/rFkSpgSLWlBfe3CaRndqznIlrsmOoPMswed/ak0q9G05+arP3M
ueu1onrAR/xhVsPn0OG6jBYYEIkckmS3mREsEHjkTXpJ65QHUI5fjBIn6SYBz5iD50SvpmXcSt4T
y/O+lzRKPdC13Da7EqsvkzS6bFa1kd+S8YX50k84eZc6Mi9tlv7KgHxFbrLPZAQMZ7x4BAQsrTjP
FtU/VvUT99RCpf2JXsMPi5vKoY7FmYw8iJmZpvpj1saf+LCPWWOi53HAVSwm3GDvtmY/UOoREMhb
VW5NKX11kS5Uyp5hit4NV2uuroPZHLvZumg5/bwaz0svOrZh+qCM4QVx6bnhmbKamYiUUCVgC226
kkub1dM29MUNfAyxy6uK89NTYQ/aiqQLxSRrB6AMgUBOX02zyY767F7tycSPSliRgzY0meViCU1w
EdGNhnQqmz2ssehXrDMaUklLyCAsEK2wNYY5qKoprLZlAzk9uoo+2/td8QIBYNNbhBNL21p15LQ6
vbpm3bRR7rOVDAcScpgTUPgj88OeCmuXj0hA7vTsOosaMyiUtOY69+KcTOYN2/Nva5QL5xBP8PwQ
MkVt58Vo3v4CFPxU5i++lOHKct33yfsV+tNhtMc/pVYxSTFMvI/pU7j25vF1MOqvQW37pn0Y2vZD
iunTxVmcp/6b9LjlaFLOAKD8mcz4vFA9GIvQIVYyxTTZTllNeRg7M4i1aJ+6bs5ojMkGvhicmKfB
R4vLGUan5TmR8y5M2SOxYmwci7dpwFfpjg6EK02atF4X25pt1roQzwYV10HvGq9Mt84+9njcAUfO
OPtYZG+i57aHSsq/Pp905AcCFvvCaLj8EJ5scWPP+zPx+6HhbXw4i6Nxder8pcyaXWQ9jnP8TkT2
2QHY6LONYKKAXE4MpSLkk1RbCIsI1MQgHQN4KP9vOjmPuuWfZC3PVBjQlmti1Vn+w1wYz7jK4wDv
7MMYqSdfFkeOHXsCFq9mbm67vnwDgmbMZ9ugiSocySq0st9ltkdKnPnz8ofGvH5XbsRxL/4xW9lh
VHdeoBQ9KrmldozwZ1YWzx6WEqHmIM3933SMEPCx7Cd9nnmS+8HMAW4VlgnKMGFz0GFvixs1sdtt
pbW7FpuvIxBFqIpKmcpXHYkrBOY21c5E/MtVCoSLIM2+cfurHzrIhOIQDu110tzzFFmHiPx0MlsH
8dErROwFNhUHYzyRK1RXEX9Gi5Q5lD/J4P1GbQX5xgwUDy+kwd81XmTH3Edh9hMK7xxKcmaTUx88
vf2ice0pzJPNoOTBK1BwlEUDOaMcrc3AvrNEVnm6Q8Jbq8n9VTBNC2wm5FlG1Ww68KNMldjMPLXW
buFqABc5bycduf4e2wATqGJNxJC9bW5+Lktm1I4fGGWLNdMfsmntFQqatfYTvT5SMOUTlQ1xTZxB
6+079hPHQlvdPY3/HyH/f0PIC9sx7j+qf1krg6/u63/8qwny8pX//K//eW1+orL4322f5r/+yn/Z
Pg3D+Q/hOL5uOR5uPAub5n/DV0zxHzb3KjR441+m0P9ucxTOf5gOv0f/I5tU2/L5Gqio+i+2PFlf
4boWjlFXOLr//+L7NHzn3wDyui0svgTbtLGt2J5u/pvvM23VnA7Kj28FaDq9bo/FUmnkZHie2mHa
T1m0DUv1Jq06PNJTsMDP0ldvBJ2rS2BUMYEg///km3j3bqvEehhREIKMIcwdTnJ/aWjb6eqSeLO7
NBPb81LA2i0piVE7Z5Hi8bq8lC6M2DlnWejKZQ+I1OkYwHk7CSs1yRyHM9DMKDiStM2l/UD6Ej1Z
Wf0ptMSfJNPCW60yGjAs/63wEtqw7DVgGffm+EETDdNN1XX8mEJjCkkMGaPnPZhtfrZV2hxwlP/G
YEXX/6ydIkHbWq0NrPCGR1b6Xipy72+9f6SWshXHHN+qgYhxXTpEaYtqZ2f2Je31lKWSbXvfkq0f
wz+6tJzjmHnTpqw45sZLyzzeKIPhA3d1E6ot5DbyJ8uL348WEJevIY+aE4IRbLFFgY34bjTaaZee
bA6KVC8v1VL3T+8fGUXxMqbE4YEN0uAQOdq+wx/FcCM6pZDUgllB7yx6I/in7wTbibMnWsQmxyMY
ff/mdP431Mgq2/RDF29Ihb4M2BMTqWenaULSn0rPpJw6dY+ekjauBJMDeBMYmtimBgVaPAeZayMl
BDl5foi+OqYjo3cgMGvGSkWUxcWdc4hCr6UpoUB4QbDlBKUc5KzBbU7hbJmBm0L5zCOm0Xnk7nS3
Nw6WX/yr2eX+o/+3d+Kfd6eMU1xHjfpriWKnY8zYU+FDl543Vhsobep4f6GSrtl4pf0DfI4BgBra
I6pAs1O13Ryd5Wa4f/TPy7g0+zM9DndismkMByV0f7l/Q//2KVUf9ZFuToGNE6CgXEq01ulSsP+v
D+fRvA3U965jw/wUS/UEmezqeP/on0+N5ddmtxF77NDr+zt9BxHdP/rn5X4x3D+dpxHx3CZxfL8t
7zejOxcEGuVSP3f/xfvVQTnVh5Uj4N7bde4/un9e/vk1S7p0bSTHYaGG3AFDsOygJVgLKMVYXu6/
A8IpDLyKMWwcARa6w4buL/f24/t9nscEkHn0oZfbSKUbxgHVsbESkkvA2Cm1/+fzLN06U/dIaf6A
HBpTtCgxHZCIzL4idIsj2xOK/jS2snnazUcLzjmVzbzcP72/mH6CzS2qNAwjnwmdXQayfgWnes9E
0gooykT1Nz0628aJClqPCkt67QqEgmLsTmCj3wHtbVSJMQL3lIaV1IK9NufbgYlfCgyZLwrdPI7Z
dS832/0XjGUlvL9Y//3R/VO/JQHnN/rOcHkTpuUvmGFr7shznnlALKKgcUi7CHhfTpOKpmsR+imu
WgjMMywJbTr6+GS3sxg/4rzxMfBKeRTzKz/Z1OAYRdEUFqf+2Esf5gU3/DaUNp0jHfNgV7x4iZVv
719ivSxZMmegNTLkwaBDV+H9N/o4yesPV/frAyZp7F3GkLxMUzdzR4M5TWdUhJrD6CCqjerbSzKP
vztUew5RA2Sd/iGOmma1POnWphl+x76RHfBWGdsaj6AZNs9ASeN9lKo3XdR73wPmSm7nK68MuieH
/NHfKr/JjnGuPwx5nG2Lmj9Rxx2mr3IO1IBXukXWqjy32OHR/xyHOTDG9DMSpX+wRoS3lvEBgfqZ
4cpyKYzj1WqoxTGYyIYT+ZrSyJHqlLrEZhlty8RD8SwosY97yK4R3x1GzkpsGgAHQUHtXSoLPOiA
oLiJ4ofFn8o0N7ej/KyYeZI5nU9ED6l+RVKaOvNs1CNDtdYgxxlSV5q7Pr4NZW4Q8beEPMZ9bQ+n
ORnUsfLoIm1G2Z78dHobGzZ8U6KRGJfFd8rMbDV66o9GId5xrgx3Y3mgCse2pa2ufww9HLum37/G
pDt3VTJdtcRDUZ+GfhuPBSHMbIJpqlHrYCXWyUWwPRSp160Suogz2CN4tB18EumOLGRC3ZPo6Cgr
T1rjW0yGamqpxrbegYjMYZWg52ElAk44XLHRmSBna+yK2DFpUeMUNs7Jurdjhm+WAh+SeAZrOIPe
RljW1rLYFnt5+jMZs74DHP+iyN9mjTO8ZMIyNzNhjq60XADtnUVIbV5NDt0DvmES1E84hzKR0DDS
ZbduBtvLGz+ezCLVLuMk+csYHKfMuXiZlgV1iHuxCPPXserGTeomxpa2rF8l0jqxLO2I642DuYNa
NWVodp2nb2dGvZrWaBdFpyDBDubsKu8xvNrp+EwlMao74MQgorLEZYh49iq7CnKjjXiK6PXvzMHb
OBt8XbGlsq0J0nrtedb74K2lOpU+KupcmIdS9hhk4+80krgTKLYCXqedqZFYGxOT6J7n+b4buYGA
rX2Sy66QEQY36KvaOOBGnlhnfSRXB/u3mr4xwyZkTQ1tQ6V2K+ZvXNc3Nw8fi8o9p5CQN45e/qLu
5pOCQ05t/nkoWaZc7tvUrCmyS6LLYElvb2YunQjcqlRyd4GUEikjVA8trNDX2UUxmxgWmzbRMqZq
r+lE2s3WjqphpO4IsPSZDo4hSWrI1nQCgph7Kx3/T2YmPE50WnVJLmmXudsouAk7d3K4Jw1UJLyi
2caWcNvVpG7+Ug/V/yd7Z7LluJFt2X/JcSEXDIABhkFO2Pd0p3t0mmBFeEjoAUPffH1tUPlSKa16
WVXzN+EiI6RwOgmYXbv3nH18yXCiHz5C6LGMbQJkUxlctfYYueLL0JjWRhvON0ybp8Hzse6Mn9o4
m1FlOL+ltSdfi/qdLM2L9pkie2GbHmucJRvqUutUlD1vNwkOjU06aUDO6VarQ83x/8VK/Tfe6Esc
k4TZQKW6JjaqiSk8Nrn7azLZX2cd0pSszIttBmrrmAz8Qpuczci5dYLasncRF7d5h38oN41rzrlz
pbL4bNrVb7pki2BQGO3KzDUYupJKwzCHktaqtpgQf4wyuCeGX+2Y1F3jYE62ZR+5tBvEBaXCzUY9
uiab9dXy8JiYWbpu+vbdQTnSRHRe4vocuQysF90m0BB4VWkvVqmA9IcBUq5rxRCEpZ+DuwIqUGlc
1P3YfBnSudvoe1widsWdG9ERAZnuNtneTjEYKGl/l/IXOs/BuQ4YU8mITHKEJNu2gr5AtvXL4FHK
mA4wNeK3m6L5AeQh23nwZWbGVFFXfI3CmEp8xsOfwZsVnv8lUuicuhi86OzAGIuG7tBp80wUMU52
fGlb0h5+kqbTHvkgGCQmdy1pPmujfpkVugdjTQNQwluI1+6s2Y7gzhPQR9toQDG7sbPQP/Ujw02b
vrLFjn2eBOk+cdDd2EvDte5eaoVxWgSxsbEKwo6XxKHBJQ8aW2p58OKEY47ZY6kpgclEFGjQJjic
LPXI8/XzGZNeFIvLXw9NghnfoCRbji/PB2pT3Cb/esmWWCDYYUpPRCoyqyIhFLygCbwIHhMSXk7P
h2eO0V9eErAuj0TVFhb1ns1ugsxoerPtGvFmouHPD0189jpPbXSF5O9JztV9mHFKAnkA0qjeRw5C
9yL7ZJfmtMMnM20rzNL0RXW967Lo48n+ZULbnOYFEvx8SMaRClhRBh0KvqW8IinEc8hrt5oY9kTE
1Av9e3vKlgcBz2QfR/GlZqp9wlH+PQ2NaWtb+TFmQLt//nEtSPP0rP6AGmVll+j+3RD8JmcMeNum
JOoKxSaX14LWVNbPCTr+VsE8phqMtTz22CLEUP/bQ7tU5cjx4BDaPtTy/8oKesYJ5Rp7tu/S5AqX
/KgnL7d1EEdtn6/9LCC9LvfuTwprDjWCX3ah1D5pq3+knIkF6o3MYanssZCRcgVHvTqxdsH9MikM
u2GfESB+mxrzHNDAeZN2+Rn6UH9gF8GoPprhNeyrK84N590JUbbZ6sXISy7uUhh3gE8/u8hO90uC
ABCartyhNaYF1iZ0pJcH7ABM6lzECIgdTsaQm1tRcz6ChufTUOuFsY8C85e4oHwS7kccTnrrTL1e
A0eWa7lcIlFMMsk05O5d9NMhKKgXisj93pWOZMYALy2Kw1vha46mOfKBFNU1dRtImKa2vo8cubyh
KR+wbHL9ZlTlOjfqL6JNwndXGcjZNLp1TuPMSGUhP/UgeTkC4+Vy+t8mYNbXVrTWqslA8KGgQHpk
W87WkSDuGX7W96gLcVS5kvrTLIFEJfLMlYeuIWLJdGNRcFeWs7uJXfwjjhGNV8ufXsesuZITc+OL
gNGSyeTFEb/ipE5vDnKIYrZXgMmQBBcJHVa2eFQrcIjzxit3jT9V6Ivj6Z7MOAeFGxBHL7pNU47j
a94t8q6xuvZDzvmfCwYFACQOXVnVuvOwJZozvPowr3HqqE2A7fDmT3Fz68qRHiW+fPBmcXJtXOjW
5lD/KieaBn4Y7L11W80tzH2ooOPkvNDLLM92hkY5MTjJ5A1vXdrh2vFZgmGknFzq+7VuTJTcLcFJ
vSLY3EPaIzOLSU3Z/KwskgQSi46fMQTIyCOMm1UUbyZkFIYvmH/63ldPOS8R3KTjNDO4G6R8TZAD
7lQ6fq/98BejmOyXdqr6W+HQsPYK4ypNO9j7ZNrEJBXsSzKBMQwxG7ZNwB6THDc5Vcue8uHWiyI7
F7KnnlPrAoo7OE8XMYM92Di3WKkS7qh1t2gF6aYzk75DYr5I8nJuiWUQZ5NOB2fMP1rczoQL4WuL
VJLckHCHa0Rq42tahcWhZ5MeeODUPF280TqZVBTbvmghQtZYPers66QSjicl32smR9g7HXbebmCC
HiF63rT8Riu8CB4Xl+73UaT8VV7xbmIq+IJlZt/Mk72GDMNvSuIAFAwytmg6oDZOvqDLJIU2xfqx
0kbKQCw0HxVdmgP/bLGtwg47WQaO0ag94DVpxYRv2Ip0TO8WuoooDoKLCkbmy7lzAifwCmZguNSF
N1yezziiWPhiE3PjunWxzzhR4+1NyJIk2CMbIBBx6rsaUUgfGcJfskDFFskNKnQTZVnC1L93EJfC
GXTKuLsCaYNthkwVqeM2SIZ+a1YAkCzXPzk5QsY07aIH1KzVl4owXEhuHwQRIFZfzjhGmNw7/z4S
UQ5/of8UjYH5MItvXcv9VZbRrupz84aQn1yrQqXrov4hzLlZQ9luQR+a9PitfD6CE/JXyMGoyQaR
3RuYf3elCXzImh+DGS6wWLs+osxEazOHiyZKHauafyJLyp+DuGS9ctfgW2GP1C34xLAub6Yj90mP
BCOqq/Zctu13LxP2xe8S2PkdyQyJQIUJOx9oiGy6gyyNn532pl3nQC40C/dzWpc9HOfkDdlNfROR
RMTrgL9a1thmbh4hZKqjEcrhJpKc4/0EAXzJU2yLmgl9Pp0cM+NC6CLovUq8MKwOr520dnbZ5C+R
bd7Yjb41gSD1QI2vnoJhEZdcgW3QrToto5Vs82E7OXQhQCUbqynD8OV5/icWmuwoJuvIEfhDyzpj
UgH2snW9cRdkrbc/zuQlbIFOqU05kB+mom6XqWaRdSqPbzYWXDFfUwJbKDFbuKGWuMepLwh06O0N
XWOXySnyOsNNgdZFhExotO7jPHSPpZs6HjK8ER+tO6A9RnxZi+YQu1gyoBsu13C5D4sfzmCa3A79
AeazOI3iByXGcEiLiTwLKVc5UtPj7CrMoV1T4XVAl2DE456ch4OfeWh6TOuTQ3XfVZwiI8NwSSA5
RTqvDlMxfU+8TDKP51ZyezSODlwXthUr+JRec19ip3OzW5+W8pXyuifsJ0228YDuHp03E2HL/62Z
k3BVuG1LqQtwGAEuo2QDJXNQUmAzkHuv7HA1zZOxVtGAVn9Ek9bmkDKZozfrxqKAZVytN+5SA1RD
be+G2ro9SzEgODO4TlS3YOFx1Ct3E9WlQL9of6pYp50WiZAsO49WA7OvqgtRz5rlBXBMeJHDeE7j
iWYMxXrb0rdGg12CowIjaUlB08cADDbn+7DLPsZ68jf51D88yGuZa7U4652zn3TtKcoY4uboUDwv
00eFduWdcd+CoPzuDDPzyQz+l56YaZkp8S39rDcC9OTVzyeKektRc0aod0SKL9s/Ywuqr7COdI89
aHCDfidVP72FtodCIhkOtKIIhPQ9hN5NgCk5zqIbkz6GnA6WHJ/jK06/xWVrrDud/1abhAggUxu+
y1o/4lTnW1ktflc3APQ5Bu8zYAbamsyXU6AOVx/n9VYiqoCBFsBlwFc1U/6AjfI5tVpvnKR+62dz
vHgNiglOjPhnS+s3v7Vom1j2cZiLrTkZ8SZMc4c9A/qA3dLo6CxpbzUR7+cOYp9fQ+wjrqr4VJtg
+zq0Wa7zvU2S7ovTJexsM7SGVjUfKiUxb8UqeTPwjh38Qkp8WNPONp3+tarB0BqyANYlnGAv0xrd
oK5pcjbiUbDRhVXuX8I++jJlPjVitQQRYXcjK6WszrkZQV5zDADz2byAc1L2wzErtxEOPCThmXEJ
pdmvEr+pD7kYDlrAZi6WC9aurU3qjFvyVMcr3lpjnxb6q4nMh1D7BHEp7340vHLdubm16WmbHdCM
fM9DrT9N3IhxDx4mkv74wB65n7URviVBcRgayTVWMP8QCTy6uVHlXioyL/wW9R1Gmk3G0XabmyGz
YzYatJhg8/rGwQ4B4eiA2KY/RzWYbLZ5YxO0tnWNl58CsYJsJDGzkcLmQuFG9lKOYbpupXi3maFD
9WhQwTKs4fhQ4TpIHqVb+NuCH7pWfWNBJaNCTavypsIbYjN5xqwdANzMsmObZq/CIPbFH/gCPL+V
QAsX/1rnswFwxEZea3TH2HLWWBuzK40J4vBI6uorq0GTRQyh05CV2EdjwijIE8fWLT9IpBnpNah2
j3MruLk+LYmsEuGBqmhnY6bfDDM42HhWtI6tXh+xxXBeQw6B027uN96A1SkqjGL//KBFRByZENPN
qCDa2YF59lDUC45nkNh2cxHvHIyeh5bAqiD26lec4+tBw1uIUVRP7i+G41frQpXvJtHmBxnaxikJ
oaROVnst8wF5O/yF2UWSxvydjmLezdaOWpkGaZN+daoRInY+25cgz/19NeU/2jytVybhOwe/NzP6
kQWTE7u4xC7FRUB7lSl7nZwXOKkwtEHrm4nlMYWheJQmQydcbuzJ+FRJ1L66uQMWIS1vrQmUg99s
r8eYg6EMHwG9zWsBuSsevsZFPFxU2moy3O1q66jWPWWezyGtNB6Yn73z80HVwDd8o07Wpu3kd6k1
MW3DIvAJKSGrXNX7ePC8qxW7SHKIW+pi44417ZuUpFsEyyv85d8wjNVnDvU9DXzWgsF2v+SeUdwq
YhBgXVoPAhXqcxK3DPs5s269FIuJNQ2PYnkYsaxnBWqHnpNqMSb1vXI+a8/vzo4ECsjhwboYHtCq
uYK4m2YJoqZYJMcSEeemyMQLhpPxDSYf1zpT/k08zlD/HAEMnC8OHZL2jkaXKNw3GCMkA8t+ruN9
rKhdfdYujDxBckrz+Q6hXBzKcvzh9FV8sPhSb0VYrQ2c5VcfL+IaHC/+9aT7GEbpvJKLtvHZkt/6
QK+izLwZYA9vnHmPs+lxqANWDMyd4jw7Oosv3RcqQwEIKLJoujsNwuo8wA6jv+2kZ0QOV1/SuM0m
v7uqeoOBj82Ao+kq0+mmSGV91DmLcA6k8eojE0zoOL2olosIN3ZKmXnp6qK6erQOY0nOQabt90Fa
Z11Xam8kIQpLOEBQ11qGJ5Wf3tOpv89e2J8y2oFNiufb8cv4CGaePg0JOYMDACFhvtoIYmIYYPqr
icUTuCgjnhbS7VaUhb3FS9Gzfvjc1z05Rkn9q5m41d4v1I9o8ujL9PmtbJH5DknTobOHXCLr+YYc
MlrPYPbWEc1pzPKZsZ/Gsd07GVt9wrFpN5DFTl8IE05s6L2qIIZGVth9zmV96QzXPtoe8+Z58jS2
PrQ3ZjZEZ5m1CB87ve7Llvc6UqZr1b3rwFcXGrjvoWAvge3GrDcGZ+t23hFLTNlU5Hgu2FrO3Fwc
Hae3CRJmLuntirmq2ddIF2gr9dqOtKcGiQHQMJBTkjdB1dPRUapE86sdjuW5qLxtaMryECc4YJfQ
uKZrvhRu+Q1EYrsOpuF711HZqjHZPn+PTlVkyMzeF0QmXMBI2Q+D6D5FCtMrfm+Dsdt9xiw8OiHw
52pmCXRpEAOYYAyWg1BunXedngWOqK8QhuPNUDv5zpDd6fdZPmfX34d/f8z9ns+es8Aw6N6jqih2
dHNp9uZLL0kv09iuKbddwGi0jIBeKKJUGD4hZPS7jJUA27GxZLaKwszXmbdoEJ6vkwawSgK6huah
SVYT1EvbJaJPYH8lQNIZT0nrZ9vYiYHkmOFrCGRw1SL13zyHx3heihM11HCAt7oxuxhpgpl/z23V
0ZY1Dn59T8B+7cMl/WVYOmVm5nurINT+unHFcAqtIt9U9gKZSwhNeD5EWQK+qcXcQavm1Exktzkj
F3fOFOscpDUnZWm9crPUq96tPst5sDizxOACOcuUZ5wd4Zqhf47HSdHGcIXW54k7xANQcMzsDoeg
PZfrZAl68gyzPvlPvuEMZZ8+6CeRYP8KcZfgUGP7Cyoi4ZCKO2uOINCrlt/k+eAv/2u2NPn++DPD
tpJdOpWf/jKHDmyqpJTTiFyyop6/+fNZqUkh+uPl85mnMVrXNpMkjodUwUuQ2fOZ+tez58to+cBK
y3qf8XtHFQHJKPOJzwr7bDvJKDgNywMAF4745LxveiRWp+eDZPc6zoC51RKuM5OFSk7S8lRDif/9
4flytihGk6T0V04+XnqVTucmnE3qAD6M5b0RrsLVh8oPGQYGIEQKKaszXXWGxkwrKHgTu+bcp6J9
o82vYiL+N1qapvi8mlP67JdSgzQn35OfCROLsBSQkpejLTw9n6XLs6jIJBFkyf35RwwSx2PkfYbB
053KOPnnQ/uM8+tJe+iX++eplAlddcpLGD+5ofH4u9WPXtE0K+DyrtBeIpT51wP+iEtniXrfLznB
tuyRHT87wgwHxda3k/Rg9C5tRDqZ8ei8OCoVu/8RiP2/8AEFJkGidv/7wN/D9+F7HP+7QOyf/8t/
CcSk83eIe8s5BgDgH1RA4Zp/txzXoXpQDq0IGwlYUUKi+8ffLOvvqJw9y5cmLCfXUqD8/qkOE+rv
Prk1yLhs0xP8jfj/UofZfxaHOb4iSBUAk2u5JqnCjuL96Y/vj7gIm3/8Tfwv04WgkMjQejN1Yhyy
KesOBom/K+ji1zROjS8ZwQ8rPRRn0XbOJzVz/rH8eqLG0f6+F/PnpjHQgAXFgGXSFAw3WZVZZeFt
V3QETbZjMs+4cqGS0ScS9P7a9jh0Np26pdIclFFc7LR5jzX9VYI7PKfFyg5J7mQG2bAxXLFufUNv
ia9h2ihC4xD0ZrMNh+YwidH9RaElXmVwjdeZz8apkB0cgM7q1VQM3oH0oILBSTO/sOYVK9Mt200Z
jUjfVfdahYSNAGVigUanAzo4UdcWEMbcuJ+qItpYfvNWlSNzVLpQM/6Lc4gLYOzCw5zQ9PVDr1kV
HlmBdsl+mWQ7riV6SzEUoYCWEJL2Huu2Mzj3hvFng9PDmLSzNC0pBvRAvrcBzEJOX5iK1Lch9F4t
6Ib3vq3VKpvK7UBvBStByxbZEO5XJj5ZnGD3HoNONk7ltV8aFfzGDB2DSernu9FmFGk6GS7Jzl1X
eHjSIW0Olt9NW5No48OY4ITqBxx4TnjNx2ChmqAlylznRKn6W1kO6X3oYPkTZ9Tg5HzkcpzI82hC
oKr1rvVwA0WVo699HZL8CSyd1vwSGeIMIBnMD3Zj91Z7WYRcNQEqbLbtoVqosSOhJ7qNij3gtOol
X0xb/3bP/ZN3+e98SxeGpi6zCW3m8ec//va8kF1XedwcJhsnJIE/X8j57DiJETTuW1El69QM6Bja
ndxGIyS9QOIDlYLMFH5uBHQSIwQdHo2+WGUOarvIau69jzwNZ6+3cQcCGJi3viJHYMo69/ZLtWL6
Hb6LkgCUGfDZydP9a0yOwv5JS8vGbmcBrNoPnbhlItVH7cD2MaBRjLS/wqHy9qoGzSvoUm9sQ8+X
3h+oKmh7GE1zK/NmH2FXXJIHmIG22Yen0+9eD5yHhsnen73PfdbJR6TBas/DL1ZeIEJvuFQJQl53
jV3eEzE9Gs5mcOjLaYNm23qv4aCvCtukCdfm/tt//sAxZP31E3dMb1mEIAOajiOdv6SEa+WqMDB1
8eZVMBmjqfVObTRthz6yrzZabj+QX4jxCO8ZhlRNwOFkvIy6/wUg3dIi0+Ommujh6a7+kB1DIbb4
4oCqqr5M6FGQM1xjESe7RJEOmi0PYRWCsV6sE41eIq7GgUE4cGQOZPaLSGj/Ro1i//uB0CA9Zbr/
goxcHZIsfqkiFCBm7EUbBs6fayqlIRwRwutSEHBeFRfDsveqQ1KfEelhh9X4IiHqhM5o7WtG4ycX
0eY6LYZ+7cWzQCakvw1mc8kyXew5tRt7R10IxsEQwxK/rfwR1YzS3yAmqhd3cE6+i1XbnO2fhUuo
IJOPg8fiNtmYhElyrNZVkZSfp3C4OCAzZG5629Yx2o2NMbJD0rgjPcZbY5cG8hSWPhLNHCCHmTJU
KwGb5ZFzSizO1KZ7IzqVFsVEU8hu5T4CI8XccC16oFm17oNVk/hfYTx+lHN8SSM7uGjnU96U8Zt0
egRqoK4ygk4oQtN9VEYPvOxqPaN8XxsItLYmwQyH3EfBjyWJ4NX6UpgN6VmZgVuUNKQ0mRG4QjJ3
C0gyzlDtTDh3EPlgmOGvod3DFPBAi7aCmAAEhLzGM248zNH4BTdaL2S1FP1FuPHqaUBeC1yy7bml
515P56VJaWuGOZ6r4SOG3dFZAKD02dc9SR67yjMUU2xMpKGAKjUz7nvDCEDgMSSXaQqvPbaZPTf6
z5bsHNwSvcFZDBd1oNKPImqaQ475h+H1Jmtb88p1hX833VjWnF6YBsD2MPW5YzFBGVZcBwCNO4zS
uwD17a5q5vQ+Tq92lDsvtDOKdRHI/RjLedtNUu9dYkCuzwev0CtdddVp4jcDjpfqQ5EjM/Jle3UY
YyOWU7/YFuASs6vTndDugZsAzQWHEX+Szd5gSokL1xoPCe4PwAlherIbIB1WaO+d2QE8MNMhCtPw
Eg3sjpbSLyAaPro6Gg7/eRnAbf6nZUCaJu14V5g2SGHftizf/vPCa4V9EIS9ZzwSGnwMaTHRW0UF
QMNL/A3UQIYdTs3gT52mcVAkb3T+GqhPBEX9yM3SbE2C1c9keEvkVNxeedF/DutGI5/CbdmH48+Z
8+9bzNSe5IuuGy+QHRkLVkT+Gi4Wey23uaYuN1o4OJHd3iqlv44+XtxqHrvjILmSjRDW9kA9fQFT
G29dbx/dGQN4W+JiYKJY4sKojRDipsHduqivHLv4lXZXd47o1WDDE+Sz66A/zxZUX/xhE/OsSxWN
FVYqyC6gj/n3mRNvUeFvwN34VvCD4BR8taaTQx4n5BSg1MH2FWdMz7oS01BsB6MHW2DL6QKFE9hC
ayAl5Ma62Fr4pKYE8YpRAYcmN3P2mOnyTTe2sNZtEswIbpDnajI/Mwf4pdfxD9eAZWxBTvNNNzzn
aF+Y6IhtJyd5bjw6I5ATmelVaovqw1r7cTGcagSHCWFiq5kb+Oz6Fnam3kZlGLTDKhatcx0KAKdq
QqOQE8B3mmQanuOQr7cdk4EGcJawACA0rPlGrXg4NL5Ory3CUxy3oN5I+EgvKkx/Ypt06WA+YoNw
b8eTBl1Co3lYidldmHS82wXhT2V+EYXal5XOLx3dpJfnA6T+7rf/fNW6y0X5R7WwXLQY/JRnKhdQ
t1Se9+eLdqC9YoRzHTwaJHQgikL/HLjaP8+t1RxMx/qMoOpgGPP46OVHMvvT1ZF0VOG0k85bfTcD
e28UWbo1aBjse2tsNihOrV3EifCSIyuBev0wpibB+uDS56/VqyGz6ZsqcNQqoF8PnXvF4s0nbozo
pbhqmLAoq18zLvTXPr1U0iLzEfAFa5nt1fNujsfsQsOKmSjz6z1v44cbD+KMQXbejujC0CGAknkt
Ak9dxgAgC11AVFSEOj8Qq0Jm8vnS3Nr87EdMPb1ZHPCRt9AUQ5eh1mK8aF8SLMObMsi8vScbUNcM
Xf7zB+8s54m/fPDOcrYRrmXaHuObP3/wxUz6A34z75G5iAfHRIw36Izh7isGMiiCIzxx04lC0PwS
HTaKEvKhyybuLjRbnfXkGMkjL28F+JFt1WbTbopTd8MQ5rMZ0N9GFW2gTO19Bj/Y/meaMaUS8kYC
q7GKo+wsqAwA1DCyViwZa6tsyO6zoACVstd4ku30XZjynqXqW11E5WnuIS0VVlBcXBhSiu38DUg4
WD4T1wxV8tFwUL3958+I5Kj/w4fkOZ4QeIN87EZ/+ZCGvI7r2RnkgxqRHRNCyj0Wr82MLh6qmrnn
Z351LTIS3X7sTmaHU5L6oUc7LJxj3rPUGb4smPx1LbXvCGI4gGoDEj3caE9XoF99uMCJOLuhP19N
vyCGPshr1u3CPSo0LyeEUVdv0Up0pnMom0uU9xeTGKsd9DRxHCyFWDfsdgw+/L3feD+mKJfEd+Og
9+DV1IQrHLVtnhmzxJce0KHQCt6bmcw7TcW4sVQ+kkCWTLfMYZFL4x61YNxA+qI5XPqlc6raQhEN
UcJSCIbuyEwZLnh6o/McfTWEhJUdf+mNDpZ1B+2xS6Or5y5gW1gd76aYltyr2T3nDeRBCgkWkhNg
sn6dxDnnK4tRZtQPw94adw6ZKOuqEcba14liNiW/EmRFJc9ZZzsOSPoYQDsrpwT5geAKCQy05HN5
tISJjdfHf2NQNL0IZyDmhAnlxmiz/DrU09qKohgNknthKtg94pnY0JbMi6qt3Bth0d4mic3o4sv4
a2c3LBvNSChm+sOib/1dpRYxdsz/AciqQ05NOFCKvwBq+QnxdRpJ1mnh5W+K3JEroLTO/rkDOVHx
oligLqVZ3WJt3LNBqHtd4a6EGQzUyCJoPWvQJQ3HyjTcU+mLdekx+0agU0qmmlbiGScduUezIHnW
TnO5cqd4eo2r6FQvZt94Mr/k6CWAu5E9ldUAQUeDdBvHEGtsuM2279GJtoYqzonyXlr9KYc0da8q
TjlWG+0sRovromHlCfN9bPX2uRkL1Dt9dx6cmFzibPjVE0tiW+mG6K9QRU5WnjJwhFxpRJdKheVO
N2TbPV+qsNl7efJhYyU/TiNVHLcUx16rof5G769SPnYns0DD0n0chxahJXFa0YQZ22uZxU1jaF75
cNXvhso/BTD8+4GUxeyvd7FvOxxHhZIw82nY/OVEqgqRd1jXqod0KQ7G3E82EEu8U0NH5cam9CCI
Fw5SXTh3erdvVgSUzaoagsiGEXVfAMZeECazRX94H21Zn+3EIds0QGxYvDpWUrwzlEZTML+aVhId
YnvCg+RE1icIgzA1lYtGqjeLPX7d9zZRcm827NvPddau23wVZ81wjIKJbyLshrtKg5+96h9mZvvv
IdCfkq8ZkQY5ipZI6l1AA2XNnqlAVJcaOhRUaipcc0N3pkOlKrJdMzTpxjNc+BZCR+sRmj4LOF3a
bPB2tTHhLJ6VugVVGR46BKgr6LoFPzgs7rKzzwayZI5ONLplEXbfPD0fkySd311R9VsQRLAZR0uu
C/2KVkzSkCmjT6j+aV3H/NzMGJP3PHhz/eW/NmfjOgYqO/pOkx27GF15FbC6mV742ovcvAY+qd25
aV+SAEz9QPf6TqX4hR43WLjJSi8uQsojEjxSmSem5n7nfeSwkB5hZ7rrBoHl2QMRvtIlGER7OIul
nAkTQB4M3byN7keQC5RMj1bM65Yewh4kVbuKJTtXXHRHO+VAR9oe1TyZhLss6/cFxd4qZ5Z3syq6
2obpSmibSbtXEfLutmUK2owpfY3B+Bz3y6As0OYenDFrnNtxzKDoQFaB1sF6N82oOssSt0MQdPMa
A7bcdkDlwWdViNTxPDJox0JUxIhABrfm0qmqdqt0lx4yP0RiGiZfMBMAWxhNe5N1jb8qQuC8JG1w
hiWLkOyD6ZXPgWDC9GOQmXhjjgSjr7TDU6yL5u5m2cor22TdDlX+IZw7O27w3SibCZEBd2QohuyY
EphNQzE4B06e3mIVnyCIZJ8yQa6y0OJaLa/ayj/74fyoqsw+ZTQz37OiTbehcJydG3/OG8O6N2Zj
Q9q2vbWuEayrZtHcmrniK/TTh7IwSaYlx28n/S2ohx9updzX5LNlG+EpwoO2GzFW2+VrbKCSjNS6
rWt1Ji45hCgB72DqpdoIs1QkrWb5ni5iBZU/K/cp8os128BnA1cB2jD2SlIgXHSkJugy9t+xQbBj
zXn8nk1wdNqxSI6hLD7pEG1sZxbmSZvvPUEkG/CJ8TfV54eqvrZzWF7mUKJpKtufwk7UeQLitPPa
qV3NabwLRRTfTBrcr0PYHiXd/13oECNvST19hj/+WIqjKGrnr5BxuXjSviAST+BCYhW/5BkuOaf4
psccmjB8N9w48oIavnzx0D6vjH7MXrRTI62DCIIMxtiV0s+uM4KxlR/QnuzjkZps4ZCEXfKliC2J
h0r26075+T4vIIYXSGhW0gJinguvWg9D770kUtNzqH/Sp7BuUah9rPpErxUpdH+igl14nk4Dglfs
YlgN7wjVpf2gWsEoM4uLcqJPSdAaWx0esqStD9U0JLTBZH529UQZyPlp1RlOcMgN1exEHdYbOxH9
Q+hdzgh1a7YkqmdFFEOZqYOXUdI4Jcw1O+Zh3246xw5ODjBwPqg4XHliQOSDNp5VB8x7Ww1vaMqz
q6WmcW/3ExHqzKGfZfMkv7eZro8c3t/mYErX0wTcqcAhe4MaQuDdXnfJR5YM2c5cxB1WRb6j0S+g
9QC6Q0kWlDsFFzwq823oU7geGlZg7zgUs6ZQh1nY38AIHETTfPPEbB3MfBqPvqBISNvEBWvuLSLH
6peZZvHWtHNkNGp4MEPw+dD8F26W+pSY3XDL9AhsFBB4VoUzdggxfSEhC2BkZK1Q+rOmAZ19pDWA
df8z6MHiKzoe9JGZNOF2ds0B+Jz3+075P+iB/wt6wLbNJSTqv58s/W/2zqS5bSzb1n/lxZsjA+0B
MHgTNmAnSjJFU7ImCFm20Pftwa+/H2Dfsiszb2Xc+auIQlKU2YhEs8/ea33r+j3PvzfN9++/D5d+
PurncMnR/kD5yDRT13D5W6ZgUjQjRf/f/1Vc9Q9Dswyb8ZEGS4Dtv+ZLhvhDOJoqyFxRTU3V5gHX
z/mSYf7BTEi4LlFVlkM74n+XOqX+JXWK7hDtIddUmYqpruv8qUtsy9pQwsEipFCzlfUyeF4cz4Np
tIdWvS3W68IAg8Qkhj4edgQiK2i2/ebMRjTDqLtdzCLzbxaT9i/P9vKL5b68A/Ezdim1nQ2b91/+
eTVAQvbj5x83HfTKeuq2u1yAJGURQjtNI+p+9vQut5ZNF6koVrouxmRTGQ/xbK/mGCSncLk5+IU7
bZeb1ezSRwqJ3EyjQbmilq49YoU6nEbKoTJFsNZHWD8MZm9Wysy7Yhq+sqB9t9NpMIhnz5gXayo9
cCjCmAVHPdfgquUnus3oRJsKwxvlbAyXy0vC4A1cYE7tWn6uNYAJbWK/Kw+GqX4hgCa8l/o80xgV
LzEnfx8qGAGyzsTNUKYPrdo/DmYIa5yMzDWmWdJDlHpDfMQq7QJjHfaBuiUYZafqQYS8GnUBnfJT
29oo9YjlUvPwpayNE3Vz7Jm0WVgaAcalqwZotJttHLvIbK01VFImP54+fCZDPiSpuETAP5oYpEok
a+azKtJrM8DCFL6LeiYlcyMf6VNnTLzmDKsGtBAqkNLyHPfJCbTeiye9oxMNCX0iD6OsRyyueIKl
6hKNpRL2mOG0RBSDlLihfViQaYjmF0qSUsXbFkwMceOflfAytPGXFAJqHk0TgFsIUz5zy8ToNc+d
ugEtoklCBm5SRpNIUNH164H1lNmauVcjFslkFiQ+q07CwZRVEJFCpcGOZlQ7Q+CdM4BxJoam9qHQ
ntxwZXSPVVo+GkldfdKTo9XX9laiuwI1g5CDAbDnZEMNEUo3N7mmdQD/pguraEhODaxS6Si7KHVP
QWv7Kyy52Yo81i96RM46tZMGQchB1+aLr0g9MWfLcxKPLzlY1z3reFLKnOk1gi3uaQ5l6HwETU9N
WmQbiUVSzfESRUAIN2GEFdsMzfegFRKcI8PL1Ga38ePyQA6Ljiaq3jUIeNatLo6amezqLHWRaw8X
V50zESq/8QYar1z2JdYXwxvD1t3QNMGN3xtbNIP1Ue0jz6oHBI8DRZoAcajQ3fc/uXpyQK68yZ2+
X4vaetKj/mvaKTFt7OITjXgc3rPXBaO1yWnNK2tdHkJSLjSi4zS/hPmv6GjEo+aS1wPoijFaFyNC
ScWySN5tOBDbfS7yhm4qESQj1u4E9y2mn+RaqxDYI0VjCLGvTCwyegeKmmXvXhTqHdE/C6gzhGaH
RMcxiq/sHZCzOlb7asQKiwFluMkrhF0KFol5CcZejOqqfumtLgCUt4MKARMoK1d+kpsnTR1WXStx
KbVgixm6YlKjG57P3CaoA1vakrsIB1SKnZVSud6Ru+aSWVZ+KkhHK6V8aQZ3lrDgBJYmw/gKgiKO
nADyRxg0BzxpmSZeExtzNVUUyzOK71fRsM4nT2ageOudFVr4s2HY3+GbtXvhQK0oZ6qcqZvFpk6a
55TdbG8bdBqCARjwhGNPyXHDYTUg9AMGmntGHsbXk63cfgYs0WyKVUCeoes2G0UfY0gIxNzbg0Z2
8gFv1UsSkK2glQasvzwk/INDg0wYUlfyBzG/SFFlu6kfsL7ZqNF8FbsK4QfGWFuPtKC+pUT6FTSc
umh8HPuovZdgk9c9gnCC557o4QY3JuQwVmU0Ui7lByzoa7WTggB1eCihrlQriZNu18cMcBECWG7i
gppV3/WEnxBHv82dw8gM1mMCFXmO68pSwn3Ciwx8hYg/zpw9C7/SYoDbptugKdkbQzTRFYt71xQ3
Y1Q5DiJ8wGMwW2KcHE89tj76ZNlaye2AcEK40tMA6aYlcpH2DYnOFUk71F49WoWVNUgBjsX5bo6c
Xnoh0710Oc7LQyd78HYiP5Q+Vyqnzl4s80PJMOprCkV3m0Y0NSNaOOWHU2CLJuB6r9Ratw+G9Dpm
LOFHyNO7POlTRnWheLQAWMZ5s2FA6h8mjfNm943yb9r7k3FzJcEZGJWVVdIMBNLlrr5lr+49JG3g
E7RtkMqDbV9iJwQmwwDW0bQGJALuVN1RhkMuQXNnGi3DiZSo0uB5GEWeoGuRAfXa99WrUYMqMDVI
nlUHdk6Fer5y4/wr4t+3UXolESjrThmhNJc4olX3iCkX0bf7wDiaPIQ8SQ/IQb7UhTocZvOMztjp
4GfhzrLQi5ttjhjEmFKkLJK8H9jMg2WqoEqn7BFVtANR3mRxqM9g5KI5hFIwv25R2o2nRuOQNEbh
b+ow/iRHuqrNrSYgCgknHx4T3h5NstyN7jiSVEEPA/n9HsRJwS68TiajfsjxwK+KJLxWGB22k063
PlXJe2V6HG2H5MMKenisg5ECPpD2mrpcPzTEJpVouuW57MC9OlICOE2fHRUZAaNCJPyI4KAwfBCz
TqfSggWYh7Cicy4qQSMfyCy81qJpvUTEkjhyEHYaSZ5YgM1LoEXbWGEsyyoL0lBzHwE28CyjutVu
KXaSmbESe32TjjulUR8Q3YZrBpPTllBPZY0FPNoJU1wUxdq7uECwJukQP8oRi5q/EUF2ijX13s6t
J46cF9UhraUqy3FXJyHCOWR7yyahkMCJwvAJBTdracWEAI/7nPKhR/RWhUWziZkRZ9hmD1hA1WMx
b4xQf824pG9QL53HLre3VsJJfcI8EJYle17ovvZhhqgI0+QYWMYOktLIuc6sZqirdSUEnV6GL7+o
DvJ0DAQbxQmhpEPdJMPZyd/KWaPXLeLDRDGoMrPsoiZx7zG9WQexgBZYWvsKusZkF5Xnu9982VRA
G30ivlwc0Aw1UeuMGDEU5Svn/MaDf/gQtL3lLcZkoZjGWgxuuE6EyTWLmPkVKmq44DJmN0Veo0dy
BuKB5UcylCl4I2iVW/2EkojzdzwUEGL1EQdj3leMmevL4n0eEh3sFQFapG9E9twghiOUGBeBnAvV
lG1wkcC7TZwT8llek4aIeszaAn8qeSDNTsxIZbAvtpFq+2QubQlUvLJeFgxEo/OS/mMber8bGWMF
ImQeM4Y0Ign9wX9UM55tq3UYp1BbiXBpQ7s6Yu2uyLZyLoy5gLtHTzJklIsaV+0gUS9vR7iEuSVR
eLDdLPLSHlogUJUNxsTkiDh/nc8pcVAtI1SRJMZnrp7SNi+vsZvw10oqaa8DJDa5iXXIOsQNfsHE
YK7dg5JJtyqzZIsP5ntlKah9MgGRXgBkZ5axEZXG3NjHQN5GfbVRowbSv98hFIuYxYcGMKfMf2W2
8jlmhO41ZhZsOEhUw7lkrVHvh1C9GbqguR3gOkGEMDT4B8FcoCtFtLaPtW479bS421q80JdW6fQS
LhK6Zr+q02A6FqoqtraTvcJJanZTCudqVpfa1FEtaTFWkL9W/VMWO9+HiPNFiOEhByxBAzeFDWR8
HoNyBS/rGlWKvu6XnKdmzjOJxZsbKWD3F0Wtwzev0j3eRENJbc7hpAXpbXI7GLjIhKGdvFAHhh5Q
wbsiF5GXFKpHMs13Wr3KFgSUHyRMjNTwox0ZmHWFMXeoSgebVtAayK7nRYRZKF4oaH2lTlmvURz1
VKOqvc7dWXJEZ9pEm8RgGLNKWdqMCJJPSmVVuFl65pxqtV+oAH5K64Oir1zTL5SHzL1A5oGmOW+G
4B0huDxMZKt5epXfZgFCxkxPc3dhQoII8KS1EoQ1Ya5WszNYuJlArz3cdF+oKNyVlXGysU08epDO
qlLFS5lNziYY888VJ1tPYPQpZX+KouqpH+AlY/jrTxCn1nJycFd3e3tKlWMTtW9UD7e0IihTEc1p
nl/gUjW9LMEPjg4dJ666SmjZbAClmUfEHruoIg6ysTrMXjPnrsxS/YjRBndA8UyE5rhNOZf/OKix
yHzSKx3G3ojrAYNLddRrZLzCLFD1p7ZEjl5ont2/2nHF7l7OSmpVoRXfpXfpCAI5ForLaUUnaigb
ObqdGDpky0fktzoFnwT8jzF8k3VZBG8zAUYyREf5mFlphySCp7ON4FrIQHht3IanLpvEAaP4nDUA
lFbEGZod+xbYhEOG9jTHSLKTWBUuE9LEQFbmKbNvHLHw5TowMoHPmrlo3BtJydQL/4JQyJCOLCee
ZOuKL3akv4ZJCWZZlncol04ClBDZmNMJvzSFkAXhuZzQFU2TdaxVSmrbGlE0DHdVkvaH0HzNcgaN
epH1m8r5WOKPlg19byow3zI+wTRmH53Xriimfm7Ssrv1RTN6s6Hvx/2VgL9shH25XTa+sGusfUF3
p6qYEynS4RBpn7iQNketCtojHBVtq7TVm2VMiFwiwH7wsnt2TDxyGXClYyTM7giGyQF2I3B30JIQ
mdl6YUr6T6pUvdc+Y8fVjv6kmseIjJ0ft5IBkzQG+UPOdShfJVZTg5xXaUIqiGgB6iqEt4BWaSqo
ZAOEsMqsHonaCXeqqOz9RGAaVhxIKfPvfm2W+9KYZnygwMYjMppHFpl/FHF8gRlue6Ms0A9FiE/J
Ig1yX76bNFfWck6LiouECyjix/tKCYJdKFSuzK7t0w/VUfDWbXs0awd6TlK8DBqYNRC8MUZjjHMI
7L+X+9In/rijV5AlsK9WaU3Og+04n34RORZKhz9fJbWQajeu4L0tG5VIgH0OmspoxCyPgKi1GLiX
zRxQbCjisFzWft2tQ3awOIZkZqlHdd5MXXnNW9PdovitQCmYb36TBJ7m66C6bHaqeOLkO3Eq3gfM
EAkZHU656LPC63I0OpgWKpbqKVxsMs8I1PB11+McoHJ1CcGezGqvZZMp6lfUzk9Wa9PCdrXPlWt0
XDj9bcR0RSZxdCpqC0yP3pa7utGPyBfNXYNv1caFcw7Z89amFuQbI9HMOzVGWwyLPUEi+WXMLzht
8w7RGtUXEVNkDLyZfUcsZ2o1kBT9T2Fe209lSWmgOusyxMvXMJx79N2I82qYfoPjtvPdHnlkicOk
MicsyyNAAcJDC0Ja+/4KtORk2eRUJORRkJmES7DWXyc1OziJ233Jm7hfgU4vypgpWRnTLyYpZDUa
UXFK1IoPK0jWuLIGRgDqeEB5973t0muoZu6emENQx3iRw4HlmR8W42WKosOU5284G7V3TOVHmgLP
DHqNS50CLrBiMkn1QA+Pg9OjsQ7G+zKqvqH8nYjGY2mJS8mmVxj3pwE4nNXq9rlX28LDHg0y0Bnc
u6j8yoDJOJUPY5qZF1YgsyYpI1k8comq54xYyKk8xIg7NkGpzQGGHaEbAfWEFLnu1YNN9Gg7btB/
MmL06/puAPJ5F5jxxRre5Bgmr7qJeU1tSXUdjatwxZvznAYasHiH6O569skiVFllLTlDI1nGqzLM
5V0LoMKbUGiAzWrcu7BIzFXctNq6zkhLg36zw9N6LBG8bPoykTvb+AAfNx2EFWP7pRxhAeIo27Tx
r8UkqWJxNWOtM1ELNZCASNDtN6EzfE1RVDxYefMcFg4m2tkZ5M+mIOZ+aA8cLqbLRViZHUTIaDIy
pxoPyZuGoBKxKxx49Zj0YoKc2BFDpsTX5S5qIXl8rGYvzrKRsuuP8WDg49EndbMgffq5S7vQfJTC
2biNxcHnNp5B/uO60NgBU2ZpZHIEn5MO8mKNGHofGKG3sI7cmZ0o9fqRVf3w4y59abqWuvjcjoAP
9QUmOW9+UJkEKjxMxdjNueJUISSWQh6Wf2RwpT82C4EyD6kVoCKWa6E3FNdiZjkRnP1zM2u4pM/u
q6qATBmVMnK16CAcl6LHb/ijl1uphs4/ybXbstIpWNbYWajtxlFDXs+OAjfnm1ZhKSLyEy2OcPfK
LCzTg9nyjtw0wIxAvqROu0Xm8b4M+PKYtgmqXLcDFMeKspoHgxJijx9y/kA0rWG2J+RS20z0C1bm
KL4DVdBO0nRODqAU2n/THKDZkU17YW57DLVhjqwkbSj2k6uY8HFPNt3jCCUGSh8t2ZRF9RBXvFZf
mTCNKusx0AN/C+qH/E20EWf2VjxSQANZ9cC8IN852tbOFD44LfCWvN8VRK0FToq9F0oT7aM5DXk+
1SDaMxj09Way7ZJgQ0CzfrBj+5IE8QdNLZjZymyt8sqQHA3SO8O1LPvPSUyaIPqkrXS6BAMdPQPm
lPUK0UCyjSRR9w7GUa+OP6eR8b2Tec7iCH72EIRvrOMfumDcJW5CpweeoVe7MXpi1vlN2ntjxSXa
bkZ/xbeUaMYeZxwBlApOdiJtkG52Iw42Tedc7sh8U0Z82PZUZRsbGyuZK1FH9M3KHJy7xFQZMk72
13kiie/wLmMAyUiDP9+dnq3BPsbJttIBxVQuZrMaT9CmbJi3E0le0uTd8MoUN4ng0RhOSCCZTp3U
kp3dTU+jBnKV4jXexhHd6wZlfFoZ5Z2eZLQ2lVh7KKS2yXSEk6oT3Rl8OEIzOZULffAYZxDg5VZn
Qa80VeLvo0pPd3Cru5F5wNqos1diTVFoZT5SnTTdELt4jwTyJA2HaNZWQfxdP20rn/lLqb30DW3f
uYzNhzeV1TUISbW5ZFP0ElAVXZqSP7upYrrnbUbDmXIwSoMnFgKxcW4lzC9UWk8NhIK16XPFAzqL
aCO7Cj0429TEfdOG53H+oitpVnd2vB6LgKw5ob/blTMx5L7lbiqQtdufGf3cLLPRtiCAzB3O7TMe
ctIRBbl+tJvJfnB8BgsKWbqxBijItw9NqOn73NfOWLbploH4WXeq59TjcxdH2Lc1eXUwT2sCNkfJ
OYurWg01y9qQjw4BxRhbmvmMjDuN4AmyWfcoDi5IwDl+ehe6RTBsJ02cBa24piFDNM3K+pg15CJB
q/mU+OcO0yDhW7XGwNn2VJ/psRTI5aVS0QgYiBK0ErAeGi7XgFFP5hruRje+K277zdDDez1HXhMo
RUph/CUIgT2R9ikxBdI1DFYq5cGM7aOBZRE2awm55rXvNDhfa60ZtnbG2JpCuuLDWhRnR0epX63a
/Bjfc6aEmEjzsyJV6w629nMev7NSDWneoadoE/buNt0wnGfJVj7KyCATz6VrZSoeqSbltTHZQezp
qbJUZLqdsTEDMz910Stoc460AfLWJF5ibRhoDxhe20hjFSeM4TtCUkuUmmpZSK8faAlgfyeEDlfc
xqfNUqPUsjKMpfpLEcf9JiZSzmz1r5FB5FsFU3IVTsUtz2iVa9h40SaTytLVhdeOqMcSuom51K4T
7fBaeoHPMVd25tWP3HqPCesuK5JrYnYmRP0p34ie4idzHUwVxGfoUf4WaDD8SkvQkaqntcHkZK1V
F4BE+4Gqp2mNwRM5kcIRFyyT8VBU7ifQkxsH2Tvpo+1TaOrPhXS/oOWHqaWF7q7llN6E4l73ow9k
QSQLDAGCrBJCFUgsZkZQiDI4b6s4aGAmz5F4dkrt0cjw2GCgygE9KoduoG/syljbCqNA1llY0M80
TM5c2HDFRMrXhhQFy4e6qDUk8EQlRrlRM7dObUIsgY1lKe8c7ABugDmY+Tjn9+osrgG92PqDkZ16
3F+rKv5MchCpCHVZ7AqVYUUTaDcbDuWONfNhckgoyEk+jca5gUf6jVnUd4k7kdyZetQ0D43ugG6u
BarusOFpzhOrOz6I5KkqjQ+9JguCkQn7DqkwdovFGojxIavSc3hNMN51w0lYOROgSvAxuDxFH5bV
2VeGVaOkr2oCnUSJ2meGCGDeDR3Qm6sSTaecKgugjDmRJmqACEvT9gEYWgGiZcqIOS5sbyImjPjH
0tSVzYxMqEOxbpH0bMecOMaqKrw+dd9bn6z3cCrFOYinQz8fUA09Ih93wcrFmlQhfe2skkOE60Qj
aPXmXC+Rt2CDa0bWoLJrWANh28EVtRlyn2xuwcwBAh8JzK90N9+rIifPKSoRIR5sNMHXCD4gIlKb
NQRFYmC8R7I94c5WD5xrNtOYHYTKjMi1g63zzd5peYY1J7fRdMdzy6inxw6MO1TVB6isb0zYKi9q
yQyie29tEEo/1UUiVhZ80R7C7kodGdjlHNLkdhEIhnGJfLIc55ZoiNKxC/Qsdew51ThuxpAJZFiq
oN3bmqMr5KRqO4UHOw9RKu4Nyz4Gte2ltl+vTEldqVKuV2O2p/p9qYD3UQsSvlb1ILMYcA5p/ga0
30qNe70k17qro1VtFebBQuM4obTdIkkQqzAHEmCNjsDy1HxwjrHXlWoDohv7UxswXRg5Z+y0ns5r
OHVbJ3O/4qk42ROj4Hio6faQBeQTLKbNrcOiN4vU2bVEku4Wl/yvzWKrXwz2f7rv14/KpGG8YDlG
WmwO8HlxbOetEaQMTKF7RmqBooAuAtatwS/XMsv4FVc2yJQzMv23f1/7OvPvLP1cLg9f/s1vN388
3fycxdxMQNBpkxTNUxAp96BN2sQUb37BebM89tePP97Er9f77an/9M9/vJ4cyM8OtIlTNSC59fLA
X9T3wYpRNiwvrYlQ22eT2kE10D9jW4t2Nom0hIO27zTF5L5rSwiXhYP4kep6W8biXchk3/fPUQX5
f2ZthDIs7m17hhCQUzYN8jXE/g4Ezr5z9M7aKzp+SBZLjF0GEtz+cjOf2QWVwwKn7bpXf6aILkyD
ZRM7AkXIchPVgYsHfl7ZhLpbMeaZbzaqHR8RL6c+kVtFdvrz75fnsxcY6fKrhZSw3Fo2qOv/+5l+
3GlO1JaioHLmGvzr3/16Wz+e69fPf/dv/u4+XH7OwW521dxAtxoJcYpWI1wuiQ9w/jHUAUE0//rt
cmu5b/nt8uOyWZ7g149/99i/e6qsKwbqNr6Leh6OzPRbDL7VMeCvZQeff/7bO42S8Ijffl/MD4p+
PWj5eXmkqFj9dM5hmEcHdccuzbyam35hy583l18tGxKLaJEph18P//UWft1nqHC6FmnV/1eh/YMK
TbfFnBjzP6vQLmHx7fv/OTTpW/7tdyHazwf+FKLZ2h+ajsZdoB2bgQWzW/inEI1fOa5pooS3cbna
SN5+Yg5M/Q8eQbYYYjTB2mlWw/2UoZk8nWmpRFbh07L+N4gDshT+XYdvOvwPspvBe+B9GYtO/zfE
QVUHXZ25LlBVu2FCHYSv8kgfk6yHVt+pfvFYN2q7lUZNonaOLn5wR+EVyHRrF28nl+/7eN0F2aNT
9VenIBFAtxjvIN0yojunwYVDs7pJkjeixs82s5RBMSnxziHNxKa4N6zoU5Xb95hny7U1jDATaoII
mdpx+nR2ACkv0Sico1Z+ageGChROoMgGTsR+QEMyxc+LNrV1CpCfRpqtq2QaUGohnEN1VTuEZIyd
uq4Uk9kfw0QlxlmLAnTVa9ZHW6mnXHllFj2uUqZXSizu3ZyILbi1q7wFsBdTSxc9rvhcjz9iDJor
SAP3xDyShjtqj0ma7mm0feulvaldStSoAYIvGnPvGtl5ZiwmqJZgYe/Ilby2YB7pZBGBmn0fpLwo
Vb1FlPJdWgwZkasxLl9Z3bCyI+UJlQdZ5Xp/TvziFADXJW5N2eR5/4li/xyxzityE8cr4ySg/GaF
02qQj1Ft3+O6OkUwdAHwP7q+eguZSxu5fIQFtQK1U2ca/m7Q/km9pR1Gwi/suDb60ErSQJTo2W8w
IcJw0kPrhQbFNiOkr9nahXNvGyO5dslZJPGbZk0nOfBnJth8URCHKp7f4OAmUOdoCJh6wipvejRj
eYrFgNolOTIwPdaxsuqn+Bw5KntFdC61tUnSid1jlTJBaRUIrdNhx2ILRZB7P5CfXdjipZKNZyvy
UZ0E6+dnNZ2SlWuGH+Czk1UgitNoEQuI7cgn6Hgg4VfCRFoppkrGnaPtyXY6gnWEDzRqm6gFFEma
KlKPt8BK71itgkt4LENrD4DhiOhjpenBUa2T8/wNa/5w6xrc9lPy1UxSxAnhR9WOl/ljRIh2qxx2
anO6ahUDffVdqh0wWpK11XEnCQStiYNAS36AAIBjHDFYjpqmLuisixIaEdHAjeFCFx0ex0nsOxlR
GoCxt+6LybrXQz7BcjxpobkPAglBIv1wAkx/6tito5HACDM5G9Z0m/fJqbL2qqquTStCdzG+O6V+
Zu4wJiMxlRIihvkCdfs4DRrrt+RcVyR6zq+BN4z8F4OeIFbrgeTurgo+/IYiM82Jjh7TN1sdT8Kk
fOdbCW3CgXvkA+x/rXzs0VZGavRidfEHwihOEq2XUVioxJSgYDgaHOcA3fY+hQH6rNs4IR5D1z3G
02M0JedkaD36JKdCqZ8SWHExsoiqv5hpd62VDCQ1pwPnK+X2DeXhhWtaEYwXna+kFulb039xZXts
h+lmV9Nt/gZpC56UNDmbYfY2fzDz/qgFw8WOAKUUsFhkt+k1BHwDMQr8SXRzyX+pcZCae4BUOQue
6XFo1EcmgzsSUnQWGYFR83w1oP7kmMDqjx3mN4P10ozN1p2sfWQ6X1GPTSHnBJinT50SbuZ9O0nG
0/zeUrTzq4Hwgkgb12g0dyTKnulhAWxGbyKsbjP5HOtd1kHrTj9G09xG0cvQN1stGq8Yq715Z3Kr
xqsi/ea3wUbPbjB80djbL+MshE/U6UbsX6O4T0HZeLUVU5LUXmF0nKanR7seH0NrvCLx37QMbLLx
UenkzaZb7uQdZ5kienMC5RnA8qe7ZrTuzVp9D2uWp8S096hc1wYSGMMe313L/0z2Jnq2+IPg7ZNO
L7xiZ1aCaNvKI02qe8RPpfLoD8WdwfpfDGR96jPjBN6EI/DV9depUrFOYJuZb1q4daaT8VXEySe1
iI9tbewrPT1nFe995PCQIbsEn7RI1XX92iAf6rrp5JbtlTAYxGs2LdzxNHEgzP8nud4rKMgMdq+R
yZ0VaKyAu3dczI8j+2ZtdlfmcjRdzHLnh8Qp2dZ+PllFDYfVpHXYBoP0SBjTdT5hw4rcBCAhcUzh
EJtucJLf2qr6rPu3LhuvdIrDVWSO73r4vYlcMgsE2ObkPJ8TVNe+B/HlzQdRo889Wy2K1n3gvHRd
iaYj50rjmi8VhT7XxHDFcOYiTI5HTlSrpH8M2/it5TXSnLMbkMKQlG/mGoJDLXuL3YHjI7yrQ7z8
EIN1+3454jALazqhLgwLX1tFudfIgwGgEj70EdFfAn/FKpTG50nHGBeUiKBHpcVdRHhpOgLqV632
2YmrN+m2gKNj7T0OkPdUCELs1i/vDIS1a30QDDPyAJuKBCwniRcQCMISWxBM0NJ9nuQ+7psNwNNm
nXbJCyFEjy5xGyfJKqPVmldgZiZNdvrkSTKPool4QRgctco6t0b8dyQXHVL1Og5hf9TmqKBlXrzc
Wu6TE3KgIWsPnS0+RWGse1MsDKQpEVlB861lo5j1zx9NY37bKzVnueQ66ElGOS+V7OC5N+W46Y32
zu5mmpLrK0RtpP6aYL6IcMl6Ank8bwbJMDqLGVH7k/WMnhjETecffQeMX5E+h5EObqmFDOegRmSm
kdDTQIkk1eiG0Ts80PHdOiHTerdT91XL+pvxFCyHTT8l29xUtkPXrLgGrArlhYW9wF2SjFDgcmsd
y3aD+gsIkbS5p4XOSXwIAmKGzlVHTHQJ5PDHpgO2duLN0Uqym3s7rEePoihetbnPt46WSAkf0cJC
TVLMm7NyU+ttQpoXchXYVqHzVudkrlbdPALNu1c6WeucpcVWwxYPLZuwVTFyNU5NyIh2uykZciBB
EgmnG6TlLXklQc6OPcX6e6okxz637h2zJOu6V9f4+/dFKV+6ck6A4TCPa04eHAK57C6ZO10C7MAc
bFvpU+gAVfyCILB9mF2FnGy0glgMTn+jDmRWJhD+FXFvZcNVryVdy+I+FT4qU2c3WdFbZJINQAC3
SP7Jdf7XMtnVMX0I09GFbWHQp4z+rUyOYmQLMcnW+85OPqrkAOn9in7p6jvjPYrASQG/Qh012tX2
t+XE36CbtNkI+xsTgALd1RmwqAYiTFNzxJ8CKl1z6HIh7XzvB9qjNNCky1QcUnq0nF8odCJIpSOe
DgW41Fwq/cPL/zsCzZpfnkBax+YdYF+x1T+9PPOE0SCLqtjrLUU855o8bPF7lDtXvSTacBFG9NYU
h3b8FOE0q03OahS29I53//BGZivMnz4HA6MORnVHc+f//vs3EBg5cJwGpPP85Vtjf7GoTOBywLF4
kCWFATRS28Z5jzij01CAYivPJXZ+jatPSsHqmvsoN7el/fyf39m8RvvrO3PJiLdtzdLsv6CeEiTa
sXTyvduxhFLzkxEan5QGlS7BVhShlqD52X1ddm8CLk5RKt+pxK5B81hY8Zvqju8GQ0nyqqlBELw/
BjtdKM9lOt1aLl1GTFqRpAyhthMZE+9q3M0liHCHXRJb+5ADYK7S8e9tnXS8ZGF8dDL1cTKsfc13
MQQOQcSoEcP+Enf1VjNfsNl5FRc/3yE1rJO72mkuTOv2KdaUBLuPNhvIe9/LRe2pQbOtDLj5WXAD
FPOeTOozeFRiQGZtFFxcrbugu/qo3I6nj99qgFFcw9a6aS/J9skqBVUHB5ZLFb4DxlH9FaB8/g+O
8r/bPXBr6ZYGbsfS/5zjqqeRmxW6me+hlRENoT52bnrM0q9LZT3etLY+/OevXTP+7ns3MW6xanfw
l/3ZvAV+wmFtypGJP/HUpPETYjARG7e4GC4NFz7PMROUEJzUJiTHatdfWe7SP8qOBnV92lsHbXrC
xnLIi/OU9RfX7dY4mx4MzJXwQ9kZ0l4+GoPPQgILr35amAcil3yIXDqG/G7ifEia02l+3sEpPQbD
Vi/2JgXovCpI2RPcMDtq+ngCn7wmT+XWs6qC6rsF2ElbFu8DceCE+rC+38HoO+eEqUTNV1IDKFNo
f7vCLjeM2De6Xe4jqQuoDw4RBRrBf2ZJY37ugRKIWKdk2Tj+mYxw2qJ+8o44bKVSSelVuc264CFP
xhuGzmsUdeueJRgVuPGip1THdYHgz/hSsxwt0uhtLlrbckDzm95nsnmuO/ne65Rj/8XemS03jmTZ
9lfa+h1pmAezvveBs0iRosZQxAtMoYjAPAOO4evvcldmKSsrb9UPdJolDSAlhkgADvdz9l67TFiy
xw9Ne5OQoDlEN4LvOHLSc6YX59i3X83KQU92LOz5dtLSX5pZH/AmbSSKY67zNyMPjx6JuhacNesQ
z85hZtQWvf/qCtDWLPeYsZzmrcblSp6CWidV7sEcFobdGC3f/WRy0+JzaCPzN1dGyVVrwxs2noHQ
xtffQ9++eAZlgn9/puFS/JfxxSZBwzMIuDARgP7zyLd4WtXYmlUe5PJNLukmDjsNqLD+Ij8yxPxD
+R9G278b9R2dKafvk8nhmPL1P93usBAlHh4SBtuMBVnHwhQR3L//VPzx//q5PNcwbRI5DJOs0b/8
I0ncZH2u6+XB9gUxOk5HESdHqT9RPAcn7lEKIj6meVgW5gZ+t50M/dTF2S85y0ZTcEqRFiVWsA0c
Q1ZakC6Yl4xljzDtV4+B0CtzrBH8TtWuuzT9TlWceZPIzoTCHW0kf3IgzorpZYjMF5EyVLct9mKT
pthcnDs3QFA3PFgc/yHM3ohhOvV9f6pK/kzWZZ61vKBevmS1fZgspuRdeXa8h2WcDg4LHflHOsxD
Gte9zBa58BQtXHJ8/Pq5psJAJg/MomtmpWeMg0+G57yiTz35bnouW+sMfHuLffwkl019nJz1xdvA
Jb/l9Dgt0Z0fUvroqBeYLaskqnurSVRf4II09A7L7TAx9dLN5JfD7QKNyLlB2Com4j6J7Ms5kn5u
HWRdQf5zestAI1LntXSHpwJVZdZ4r6jh13JREkwE0vG3hOH4JEdwm/XafzoN/maCwykW2D6rIolK
NP/5XCtNIiuruSgPGAVLZAJiXTVpSy+NdVNLBDhZd/qpkp5ALFqwoybwM119g4Pz0QzW+Yb+5qVl
mUcCz2mw3ctg+8euf3Eq4kJZoculmxDXrpgeYi267XwTSkr6NQCBVJc9JTkdcH7yZfazt9Tk/T2T
r3SEQWEn4a6i8Fc6JNqYjHkNJQDBlc9sVE4qhnZ6GELnIkfVZhHvFZ03Te9OKIjfPUb+gsHMs6qz
XfMvzf5Rsx0mH9PeoLhA9S7UpocAoogxDJvBmXZF9U0uUj2yhltt2jtLv6spjnSWRKMz26H+4tbT
SxPrVxZ402jToRr3cjYWZgLhtsYcHJZTD/xgQHWKIgWq6jyAIWES5HSyZGG9Bum0ci3+D709rY0X
bA7kvERcElZ4X1Oi6/3vmaM9MHfvN//+QP/NKMbETf4HCo/K9l8O8xg1dMxHIJYjMP8ugC1Qe9Q1
4QzJk9zqp6vtHsM6+g/n1wc06y8TR5/pM3dokFHIZf8yfDa2NVumPZSHPnZeCvKG5H3Op4meD9tR
52BAJArHfiPrZ1hbNkSoH1omPDUkA1nhNLlQ4AeuhgV2HVo/OcnOKGsCH1jLuZjhfncppND0X8n5
kk+h1JuusrpB7OwrZN/d2KRHOWSMyXnQtH0n3D19eY8k0lWO7igs5vcodC+xiWSE4l46S0l+fgZ0
+SLH3ZSTLi0pIZYjKn1IJc22S4sz6QX4EccHRCYH5hNVs7yb8mZUcjRT+9YlOlr02bm0WI+nywOo
11PhMW7Iaziysjf5ma1Ff1kM/SVd9HNDrk+Xfde8/IxMGR8mFbqk38ZeuzVdRt82R283n7xJP/Wc
9h0r1wVwX5NfepJ7nfCVeqBM/fRfZYUiAu7bxzG3W/tChvAvWQ7xxXRXMjP/UTVw4QC4EXq+McZf
bZ7u+rE4uzazjnlZ3gHqWSEjUaat8aeQrESWKlelnNYtTvm2kDTYjfNdhCyY0Q/ufdxAHcUKiqwX
SU1+nElxi339XGPbwkh0GabsbZi9i6xaG9TrZLVpRiupzfZWFuFYe73LDw01/snMjGujJagnqaal
w4O8wydcG6NwLlE4X+V+bQLmHFC85PTsknNJOVlM7jnuMhiPuHGTDEFjGM+YD+2DHH1lZa1ivQjP
7o50TrWInYcnfx7fjSp9lKJdcpoftaMcdQeK5HqYnk1aB8aSvtkk7BnlwGIzfrMx37SawwhN9RWa
GU7J1NnBHXQc51VW2goAUy1Xb6k7r9zCQepz+2B2WcePaeOSv8N75fOLnduvaRRvq9Akvm15FzG3
OmYToiyOmkAlGVBHDNqdif8V8GsC6UTW2vo+p7zYbKPqwOz2WNfzSZ3wND3kNDLhNjyNfJ+MXjZV
Absst3I1ntfeJQAkRw2RzLTxRt58SrtnBelcRIe0JXrXNer68oST1deUm2o99dzkGqo1U0ELgvJC
54mXfKHDEy/cSRsG/0XsRUPVmeFY1gmXOvz570ctw5Kww38ZPjwoVbrjMoioWcyfpkJQ73De2U5x
6Lz5vez4IpfxxsIGJSjiLgPOZLkY9YfiljImPZpxlXEhydqzPLE6oiNWqE9AGRBQihcrf8gJopPD
tnoDz/zepExw2+RXFczvqY8sxpku3LwfpQcXSgVKxzFrb6kHYS++zzQTNwVipynRzKMt1R4lIeRb
PYcGOA3zwQIPCeV4uBbIcvaRCdjXqZky+8u5rJJXfGnmrbtwmUxu0e4Ms3lDnxlvorTWgbrkT21F
LbSvqG3qVj2uLiXf1dolvBnN+54gJirhw2Pazy8oZmMhfumtBU2AC1yOL/Fi3aBQW6OkWMtR3bX7
09ZkcJJjzmOk6Re9aVdViyzVZxYixhdSFh+m1D6gmFiRtCYIaJP38BxwQGh1O6BJm2Zkqifvu0N+
Djgj5fXXecGjYT0K+hp5ql/lu8lpUmTKpXFyzO6IJ9xW9ATkWYH/7CLfBMcBEjrWOFQGNNoJ4CiP
cqVBUtKTkbmE6M3vOPm3A3X7YkaQDiLh0NbMgqrhQb9NGk/fGPO4Fxn6aJR3UdP9yvvhyXKnq7yg
e++Pqf//9t3/Q9/dMih1/elK3bz1b//1E2BTP1/eip//578f0UzG/7V5y6r+7c99999/8fe+e+D+
RlvbIMUuUPwXuUT/ve9u6PZvLHB8y2bq6ZmupLz80Xl3fpMdeXDpvgkZ37NYmPzReTd/IwWAEqBr
BYar2DD/93/+iXrX/WX/zxQ8Bhc5+fjT6AKPnegDXTeoWgSmTvXonye/gd6VfRiSBZBqiQyHBqVf
wmTG9orWfOqym46b3AoK+it3WLzgcwjZu3tdCu2Kext/dEPGDvIujMJ0PEyByNM4oAqHACCzpcZr
hD0aKPcmROoPmgrprU4d1SoXTMZ5vqviiFSP1MeyjX5tCIAIV8VD5w6vFvC1SGewbYfyEk/lvmn8
q2EhK9cpGt9YLU4I5j2YFYKveus9oiHAGgqiiZYIQk6GLRsiQTGf7JLU43CS3eJbJzMoD8TE3sny
kW5mDxD7v1vpEq0xM9UaYku9e8gcconMJvG29UAgTu9gj03zbW5Ozq0hVnUHNwrFOMsWrfwV5zlQ
1OmUVLuyFqQTDNcBZyBLyY4Kgd9uwgoEPz+c5MgLe9t+HkZ7Mw7Zi+ZFSK4sPrMDeRJW2f1SRRXD
d+PihjffF5Sic8+UJGvMB8DbR991HgkLpeNRy4XDEGz8VvvWs9qrm/Kt3+A2LjYdLj+IgO3atNCs
Z9Wy1ab2Gd4QM8wRdSHpSZC10jV8WoQT7lnzvH5lTC/4uc6iok2vMRNyCj5uxrfQaRR8jVJc6xyW
NxmR5bpO4kOm37hp/dCXEyHc4BKMIQMn4ExrfyQoDd7HG4pVsYIZiPHVBzCcX7PIuXOi4RHv6c7l
PXaZbEUNwDg2dNqRWNcw5EUEvYfeUYimFFXf9L0tsltNmgZJpUsgwDzkyUPtvutMdsY6H489X8Jc
Y1ma8XingBi2wXc/S05a3eokj4dUapcrbac1Sl/uH4m4cdCrkpLYeDeAUig+EW7ZGigo4jx+HqzR
P8Rtf85qsz7VlI8w55AqS+6GsTjZTnjMm50O+zEHEz1hxqmcGl+KfCL40+J+HPmgCVk+7ox2XdsT
BL4yPzhdfLGEUdPoDdGxivK18OvXLM7mVam/2F72pc7qfJ0JzCamZ7zg6XufBU085v7YWP0MryKe
MFPmzMIDwp3RV4/V6D4sAPRIbEpWc412i4BanHgDfPzw6jodSvWLR290YyTOAz4RzAjVwcGavXKs
dqBau6wAmp76SfbkgVafPx86N7EBS/ARCz8KpHym5IIe51fYlQgUjC39s58DWvxVBkeTiW+TrOem
eK5rDpFJ1E0fRUBh7K+NxTqrjwWTBC/GvYFxshTWfd4LNAW6hmJFt340ok03hJhvghYdhdOXu1aa
4a3EXI5U7JaPrc/nNObaFbn0UoWpHgbsjR9bndySg/F2sv3X31+UusmGTkW+Ggih+GNbW2oH1y0+
oo/X/vR2BQBau9ZpM7FswwjYG1BygPPKvazla6I3nhJ8b0rVDzBnjk6B8JfM0oAsVRqHhOe9ezpG
4npgvnEg92hHxFx8KMoYDk5I2ysFyLkKmF0c66Dqj9FCVJHaGi2U/TP5QJ9Pqedx31+SKfF2nz+f
yF9SPzZzL9ksDlYQrQJnAwOpPtbWgjrcIyAhkSQC9RzWlPqofkQ9lFFI1L2+/3zm86cS6gAUqAhA
YnAzjuo3P96pV++nnhBkSuKYYs3ZcnY7onrsBifEf5XYT2OBfwW03ohep/ZRz8N8HSLf+jpWz+Ey
oJxuEh+RqtdcjQ7OwNhP9gmn435o+vQ0iuoJkVJ7HszYxLVVXpQhbOibaNXifrqh6VQKc0Ws5/I2
0VgAzhCQA4CJT6MMXchJbJNeliK0MdmIpyLRqm1JysIq9BZtQ5K3f2w9s6FAWz13YFFoJeh0N+th
25PlsM1hxfcxcfPL62SAjvJnQNLh8triuRgc7eti+RIS2C5Yy9L+UmXdTWbqWK2W7q3pDO+gsew9
wMb4buPBXPVIqQ9xJ/znJAjhrHjZocdpvoV2UtxofvQVhfrPEoLfgyslb6ag/OsLVmnM7pZySI5L
VVIEnLSVO/UV7Y9sW8zxQ5HGBJF3LrWCGBRt5+mvEA4IC4/g+eN5P4YdQesxycxTi57nvuXsImoP
hCvZ3TimS8LC5hLfbRjhLqHLymXMnFtEZLrZUxPvXTMEksR1lkp9c9x2DcVSpX4G1myJ4IZivF4c
RJeUR/WwJOGdEKRhM5sgXUUR2voegufWtwdrVQvWX7ayC3qeMG7y9OhOMgVUES6WIcHjIY32Cqih
HkLJZ/rAS3zuz7Vu7mv6RvFEDA7strY+qgdKUD6+Q87Q9uhKee7UxStX00DzKNVshl62/ceWeu5z
11vqFw1c8pa2QX20yrLGpcfdHaLNuE2YK1Ag9MJVIuXr6lWAnOk6MWnwF31iMSc3Okp6c3IDFbU5
qgfHAPGFEoF9ZaT2LeeL6wp/q6gWDrMCE8TljfKuL9LA/mllV7tUHIt1GHliXShN9SSRFB+bsRRn
q31tJOUuzep3O1qwEri4kSX2jjOSr4HsJ8Qr+ezNh3GBnCqlytU80oJPBR1+eVwXpY6P5SapOwQB
uMFOHeU4JVMcQPFBSKjA51EeZHJfJx/Ulnohn7OfzqxX2wBK/VExP9SDOhE+d9XW0gxUJuoJ6Iok
myhfqXpI5K56DgI/s5ewhTJduM2zOva2sSS/nxvYjNiMtO41LPGvwmCsb/TkexeRNBHqob2BWlyt
1FeoKB7qofdA+Q0lQRWfz6nvO0o7Y+9MPTVRxOmfD8qB+7mrttRzi/u1qdL+xsfpD5RGfqfqdFNb
MErdVRb6PrwAzrfPh89zUD2nzjy6HDc6F9ZeaHrBJ8r9u6yslp0v/a/qQZlgQcgSwKj2R+kiypPm
5yjtDB/H7uMaVaYHtZlQWD6Y2bz5PHBepPkZU5Y/rtTPY4hCnxm8NxzUsRHqmv24cj+2nbR+91JU
JurAfB4idcT+8pxXBoDu0RyuP69WV4IeXXXs1NWsXjG1GJo0qlcj1/+4eNuOb0DtdySUc/cRXnHD
tG+VlDn56OqSUZeSosGorc/njMjYe50J2DDC4tCFLK+Hcu1gLd13EqxnS2yHeu3jB+RzVYSgWED9
3gQ64yFaJXgv/9j6y3NaC6CfGhO0ed8HwJGwcoBnAosWhWB7CpJl/2lqVlsIBuBTBO03dQgNOaB8
HtHCDrnBqv06Kd1DhzhVXYLqkqy6OMYMEhnMV5zMx6wrokNr+N7vh3C5BLKoqw6nJWlCKADCtbok
3Y6SkIFJDeI0V6hbjEz51A/WoDLKlKqLOtC4uQAWqKtVPYQ+93zYR5Q0syFjBSKN3gHxdBmzCrn5
uY8+k+5rDvxiLieMNh9HWB7mWpKQdPVkIXqyNfp0p/9jeHYC5h9qV22pBzVuq+dCMn9DsmkOn8Nl
rqzTauT82OT9v5ZBFBMi1tm7QN5kCokXwt5SFQdffYQJQBgfTL1GgMwCzYufmAzmRwe1qV5iHvb7
76pdClUeoQCu9l3UoIq+h31GSLz8SMLgI6mtz4e/e67UNKaYnz9DO42v5u/egtAxEGNL/Eu9Ta5+
DzAWFVScPH/6tb/73b88BzTM3SwdZKxE/q3qVUxrb95ItU7tVVO/djvC04wWVPUob0clVbejHYFV
Ug+wxZrj53NjKi82U9d2emt6+2nMT4U2FHvLlTZ29RvRnLCpfkX98t+9jXrhT78Dtm7rpNZtKT98
3FpfjBhXovqpj7f7+FlRI2qDyqefDEtke/W6enDl3/vxqlgAlRacKKBTGSa6kdt/beg6CM0YCE/n
1vNWDBj6DkIyT1ycBXhfUJaRoLFf5M0diWV9nNTNHeghow4FR9TJj58elkbNEpRhJgqL1xbU2zZU
6IO4D3e+RN1IqGxYw1lpi4QIklnDbscgUx5VsK16ULuoWxl51X4aFAbDBQbbv9rE1H6tLGj+3N/T
rKRdYw0/Crum/SGHDvhf9dGTtwW1a39E8JbPEKUKmhYetk+JUxB6VPK1hUf1WdRTnx6dCH4YjY98
3wfOVB+UH0nZjkCUZVsEhPGHeyqSc4sP65byTOlpjqxwIlcpJsACHacE7qjwVbXV9UV8HDgR5QDq
5PpXh84MbSIwE5+sYMMhNSfpoCjIoVcBgdVWSyBsa4TLYZADdyIRSwREcAp+5KXK/dHG6zsjHLF7
RydrWU6n0MTUhL06NqNk+NqLZVxwxzNZXORw87GlO+DjtRXh0ouxVY5ClHywtuW8CCtiALR2OKcN
AYNb8xxK2IT64OrBHeIBdAO911pOKopS53PrcopWsZbH0xHD9PKHsNikHcu4MQZn5Ngu4LARRK+C
G89adG2catqpEyeQ9GJnKRlP1Sb8J04LO7xtIB/e4MIvjjr1rHmtNlVCcmnq874c0sOnF1Bt4VTj
vvD5pC6gDw1tk65UzPPnQ+Gn3n7pPPozfDj1oGKiAadG674LKZHYTrubNO1evdunQ1LtqodIzguR
zn4ZisjfqveAyMy9S226U8EXb+OzQcFDs9tmMXYKRTQcYguEoJyDqwflf4udGOQ78C090zjA6gWt
slgcQGz6cHdKI6EfFDBN1b6jPIBxb5EjWFtvpjBPZRHNTAbkRFg94DZBWkTk4i+Kfc0WoQd+dAeh
wVI2yU1TE5IMqWQ6EpOIT/lzv4gaeALEKquQZBUeXZF8XUC8i+H4qmeTJOGPc8p3gpBJUw5mcaQD
J45q91+eS9u1Fozkto+3AkzAXSOK8TKELbZxely5TqGIaOAAgdtugQOwJnzqUfhguhI99Hax6bqk
T1Xl3iuLcEvPUop4F8Aeur9cjeJh1oHM2wHgj7p5rLvFP6VT9bTYYXjowASvesv9ahpzfDvi222r
BQnaYFS3eQTlieTUekpxxejWaQJZbaRYCTBbbUcaMtuE8Kbct64B1dwXPyGEKRPkAHUCiujUyCoM
eimhg33LKFROqQgPbbgAU8Bc0XQeEuBR3AqLZBEyUZktjA4JAfq0WVztPHgsP+YubQ6uF0fEFFo6
jaLOuiH54wIHQttqgOz39swZ7TbucNMPwyGIEC9GjUPD01tuU5KuKAXPX0Yy7tajN85rpK8keWtT
tTPxqd3QsrujstWcIJc2J7U1ZM3PzirEziG0BSCHmuSCU8u0iW4Tdc71UhvzuhkwlpUOgpwy8py1
Fob22snt5JLnBYVPVuO7gnjDnN4sLf6KuMo4OpRte1mEd8dwNj5ZQ+JjM8D8hcOOqPSSln6Uj8Vd
Ni+krrWyDBJ1ADD0Zt160w5k1HBLRBMCl3oQG8s20zUBcxXoS/9sIcHceY1RQMXE0Z+uc0qF906t
PeWBRdSIl2yhHjt3hTW8Y5wHumqOW0qt+wFs0Yr0mG4V9nGxsaZga4fiR2WApMLH6S9jvWlC68mR
uWUhWM2D7czPk24S25KiKJokTqyOF3+b4uetkEOvhhIrUUtlfU71725HEbcUP+ooNFb1olPhDw7L
lMBjcIdz2dm0/yxp8LJ0KsF5+tC4Rru3GikP6QipQ12v3wNtXLVjCeBEB7+LuK7Z+dwp1lkD4KGP
yKAMHDInKzC/DYATh8A9WzORFDiwFSsdZgXQgOU2mqNB5h6BfkHcflMvJpSNKVotY/JDYIlD0wcH
jj8D1IpuRDHuFmqcukEYcEfQe+cV1dmytJRSE/9wLXE2+WzEl0kD7uomnkMxGjBSP9DMSPzmZ+/I
+aYV9xB3+UN8brWE7nKzl3yBCcIUFQjSkqy+P0SlsQ+dgHTPKjc3YWJsraYjR4MTlFgl/47ME8zO
boYEqD/oeV3cZFnzvZ5ollSG9bvk5X+7d/+pe0cXDrHs/981+/Rzeuv+qW338Rt/tO2s30CkkJwL
A8ik5y4V1/9o25HOQJCmp/toBn2QLP9o25HbYAcuWccEAQTGP+U2mM5vVHYQs9s6pVjlv/1Lm+7f
te2gsf1Fs4aQyLHx8XomkmNUASrX4U+iAB1/jWgqYBR22oqD24nHRnTcAiLgIHgWSTK1wpUZ1g9F
xKw0WObbkkZJgtlCzPyImTMkhku1duCsOD7MWqd4a7sIC5ruHWrqD7EungLbYJYRxPcggR+pgt+2
lQN4eXHWIWqNVbnYz5nmVuQ5m90tTYW3Uh/o6hGfMDdEx5h3rgE+IzEw0mAUHWruGjA+vKH7spQZ
0Ka4vOX+m3Knd6AFdhenxfZRlSNEoGACsN5YKGJR/pBHth/9bEeFBtMXFrRoWUBbv6cBGUkkxXqr
sfXo6lEOxkawGYmly3OizBfvpk3gpniJUW/9bNkPxvBSsGpdjGzkg5V7TUueugAG0+jZELpSKkMN
gjQ4eHiPo5kGUrHzw+5b42M1bu3bwfMqhAjxjevxfayt0cMlRB1BeDOQpaY4VaPGH2DS/qhFZJ6L
YtZPXgrzT+5RUjXPastoXQubkX72Pdu4LDPfM+KIYF+RTsSnsLtbWrXgrjWyiuZpMTZQTLW70qmi
a2gt0bVqtH1ZjcvtgjoEtAscvMDB2RYt5Nn6QAM+docqbK5k9mV6Euwsc463iUNp3hOdeaw8YUNh
FTFNv/BLFJbanR5EcJVkEJ+n+eGdemj9Wbsj0/dRWN+LYPJAkHu9STC3u1yKqBqYjlGKtQue01tS
l0KOcppoKerAonYJQ+qqjeWQOrVLCRs61aWHap/Te91rmX87Aky5bWdnFQO/PDli8m6DsWqBDIT1
JslFfJ1aL7kkY74u5iEnADAehnWrI7PIx/IauLp2drN5eESLGu/nKOk2g+f0j2Xr2Pdwr6lQx7bR
PutaxYP+LbKW8FHtmEx77bESV+xWK2NM3WdR+CR+a0Cycy8/WToQuszt0teFTERiLDBRpJ31OhGQ
9RRa/YtgUv89Hek0TItt3ws3NI44D6Yt1KCRlBN9AN+FE0qLtJ8NKaMjOdEX0Rg2uj+fsCOWaceg
HJwn07UQc9NEcPUxARluPk5aNf/wG8yfI2zOVYVYxtDc+Gs1comTaNpmwI9pYboPMd2VbwaTKLBD
lc+NGghOpHvxrhtRD/ulwMyW9tGh4TjfLyEBvknmO9/8JbqpAQp/FwA50YHekX02PndetRxiZK3E
c1nda7agiw9d8w4MG1L6sbX2k+aEZByP0UuW+TYg+AqU0QTdv8gs1vJOpEND4tVgNPcGXbl1iqyc
OfYwf/E648ucadW1s2GnTS3KAj90ojXNVPGjeNOMOnzIKGRA5m9OeSECwtTIMogMN9jnU+Lfgg1L
1rAv66fYHfZOyj+dd8weMfCKJz9su6MrzOfAtNG75tFboeEobiN7uVaGPp/jLOYuXZBw4nOxncAe
ecfJX8CD5cH0WGnj9Fia5mEgRms9diVxJvJ5TIAktyazsVU/4XVtcGil7Iplwpri5HyfMaO7d+x+
xLiQHD+f4lhmTFmTU+K6cECnsv6i1xYhCn6lbdXuPJvMPWIpRytgeY4i/+IY2R1e5e6ezInsea6Y
jGTjNxfo2pkpffnUlfklKbvoTu1N0YgZN2Z6D6UR7O/kPzECQXYp5oiM9owgSD1CIOA4T5ADhmvr
BC/MlTc0JvOHyjDz+561RjmSRmi7s7NljV+c7XbCO417BvsuuKHIpJJW08E6heaTbVojFBzf21Ve
6DzWtttiBQubn/C0Blift6LB3uBqNQnSObrVkrX2HccPk4YQMThNvFN6UL2QhNY9auQvopbWoRiF
Sb3zaB0fate6i4gh+eH7xp2f69r7BOYNr5kXzV80u3SAY8pehtzdVIT/bdqhMW/azvZec0nki43s
i40AGOgQuQtAf/zXMVi6tc7ptQK4bW09N6pehy23/PaVdWN4opDekHzR/xIa15PpGnf1WIgXV7Oo
fyVGcdOK0CFuq2NmH2nhfWk4kAo6jBchAdUbXzT2tZ27ci2IArw0pQ9rOSjKjRja8ODacf3iVRyU
AuEAKdrlJazq4G5cCJ2IIy868ienz56Tg6/J51czlPIyO0oeyVYd7kmbw+Crx4/NaDNWE4GMRAzw
nJn2tyR2i6ud1eSa+OnwpXU08GIV5V5tSJ6nrh3Xtld2N3WTJM9m24Bp1PlE6lWEZSRaMiMolpso
0pEOQ1Vero473BvRMpw+npO7pUgrHNv6S0iywtmXD2prLPl7kKPG237KxGnyTBBQcivDyUvMQg0K
MQ6nrRVx951Khie97dyNnyRMqE2zBiBHr7oIiuaaG+PBy7pflO+MfSCGep3bVkULsuI26Oa4QUNo
wKR9MLu3bc4f/2BFRUB8K7iioPlqucZ4kyXRIc51mGVVspu1lBv7SKKR2XrhbY0exSj79GKCuGuv
BTD3e41RVqrOjZ3m/jQWJkQ2N4V9oS8zoryuOQmpx3AT/XEMk5Scz9A4LFYIwdlvg12V1TeW1XyN
yNIzImFuJ5GNB2dsvzMIL1DwteAumm1Aa9XwpaGPfhb29GYjF7UHQhE8h/sDBXaiEOfHRORIXEWI
Jxlrh8gI6/FsG4619+7N6dOSNoyokHu1GMVxO91DvojYaH6xtFgPQ6tvGhfOBHzaK/G1cKhN8cOa
5psc3SFhlUay6zW4HpXN+ptaEGtbG/EWETV6SuJLq+fmznOJSR8TgBBxTAZqUL9HHb0mrtYXrXeW
FVcNHBhcn1GxDZLgxWrMd6PQzr2nXzQ9nNaD/dWv4z1utPuhoqyTyozYAW1906BGgZr1HA3dS+Y5
+444r30zZJSd5p9Z3cE/y7X10E9fnLB+pzsv1sESnZhqeNZobPSZ+FIWomMc30dLRQT7Th91sQ1F
+K0KNEQlP+gYczITLR+0NXKxIYTc2Br73iR2eAQf6EBgXoskkkEyKUVj576GGtrk7+RovC42WRUy
2XNugZMkxW1o5MdmrCUT0/hS9fojsPQHkqoCepBcT/qvERf8OL+Es7WtTWhTEeJ5UzvCWLgLF0i5
yIg4m7YL879FXKfOX5MGQ1sh1h6Epb1JiZce6TcdxrZUcw+zVx0yRuKVb05PIPyJiNHqjvYL7kTE
ALSuFzLaUdmI/EGafc1kKTaLb8gqWrPh6ifcx4ftNaKm8k0uyTa9aUynW1mpjvez4Mq2XJjs1iay
m+cKnVcfcK+3wEw3d02E3KiNScQEwkEw6MojiGM14eI3yzEg02TsNtRGqEOYmAHDhvgg744AefCV
FvWXMjyZDVty2p3oDDBFBB0gLC95IL56RXOqFspmvV7vO21+0rkeN307pnyN1qEwl9uxxk/tNFyI
SBRpneN4KwPE7TPxLFaalesek9EK1s2+jYfHOStOhZ6C2fb1dq1cyGFr7DjVWd37JKcukf6iV9YF
yB8kusBKto2Tfl0aizU/0uS+86N1gKhjCUxwdJ146QrrK4UJajyG85UkoIs1wFfFhUNTK/7Z2Fwj
lta8izqBcjiQNuI+e0XwzfON76n/gzvAFeY0f2qdOKsGumjn//KL+bvtmrdmT448jv92HSfDNetg
VmCZ3iTa/CYs/2U27J/CHX/OSXNr1z+7jvCboipu7TK+cToOuZPH7zFgon5EqVY59ZuBqufWi2du
X8Ql6dyLRFJ/Q4AXIA30974zHao4PjNhfoUtLDmMKCjdi18H97k5X4kupUNQTF91fzhXNDpt9J5M
jQhtauMfVPDBe3IC4lskgaPqdmLA/gRt8a7NXBQwUOeJmdZoR3o5ye/dNSxJjhjbkpNkoT5ugbcd
tfGqGekV3fw3R0+wRZIVppXxqpoWGI7dcBuh0G+EFW8RT65Jp0rb4ipEWO9B9gL3LmnsF8Vd5A4M
WTEgyCwmUoyo+WaMN7X/zc6QhRBZ93PwRyLMKfV1BOMU6TZOQ9gRIvFXy+JmB2tM7rrc7PeuIa7+
PJCI234LwVlWmkcinjCadY5+r5yS89CIieQ5w9i7SbQx7EY/zI2z7bQKDyiFSBtUJwI9zbmw3geu
V7fMNyqT2RLrY8PnOwiWKcbNgwgw6OKr1+Iurdpf2dwhEhIW+rp8F6IPfo8e0kd/sB7doEyeyLn9
Eobc2gmp0jYa4AbhdMWOWVZ34wScUmUwkJKFD9duerpkdn47tojuw2TOdtmID2bTsJTDbTiewfzq
D1r+lNDWW5lObW9yC8HqIO5Y+dlEIzOaRGKaN02QHO05DuDq+uG6wW631yYCotC6v8R9AtjRL8m5
nkkawkS+oR59yv4fX2e23CqwbdkvIoK+eRUISZblXu5eCHvbpieBpP/6GmjfOD6160a9OGRZnSWU
rFxrzjH51EiEDjXZAZEwhnhbq8Wtoox60Fju7Ti6Eg3f6jj2kDuaLbheNIWBy9LvG8r0brdOf2Cf
eLASRv0kS5f71srf0kzoV23JLr6S6he2aHIjCgUqp4emrzZoeerlHBZa17xKRtUdidYzG/9HQMtr
+KL9oRvG6MeCte+dBqFJyJC57DuXfbPNh79pDLJEROrcJ3MEa7Zy/aZ1H5iCs5lojWdVtzldtoW+
UVBpxJ17K63qfo5Y4GlUn2SvENycRS5duuPI6RWMZQdi3WSDXs/KWTKfUQYvhbcFd6hAwNxa42ms
1B80ptCLuhQvVF7GW60x2VjHOIJ6hnKtzbyR1vE6rfzP75crDc9+yfXF2V6uH0tmfChJ/t/bXf6c
qekVuzFgT+vjYXnmH6UZ8c9DXv6oRlSE5qReXx7yctXYkBvWoOldkBL5kRFXR2bexO4RhOWb404a
1mFsxU0200iqxu+kpJjtZvWVhscpBfCjEumhdAchu1sTO7tL2weXJAEAvf1qEQqY18u3k83fjYEo
pid+SnrGwRjH7yVHcyNEshIrjmXiN143EWuwjoB0Ex2dqX/Ps8+eMgnaWjuJOSV65GtZAMQWBWeB
wdKum9pmfAhZHLCx6jsdiU3SheBV4he5QqXfXQ0zw97LpaWIyEAeG8fXe3Qt/agihOGPlx9J15Xh
MlrnJkfrNSBVJoHBvlK7Yj+MJlkCtQOqCwr+pHfeJhNAQFQTbS2EV3nV6Gi7NwjkV/Ucv9fs8a/q
fo+R+F5YmrrDGAfyQYpxE9FNmr0kucrtolph5uiR9PKlMJckXBx0Ts2iIYdNsvfFpbU8GLF+VAeD
rMP1h/6fSzb9P0qpmC/xVOZHd9DzA6jQDUy4x6IERimNG8WxvnSbHpz62OnxMyPIo8zLgKjmE2lk
f8Cunx2yHRLEy/p0U9rBmJfXTGK2ukIwj0aSQracDG0UuOKJ/lYaHOjKRu9VoGjDLp0a9jNBkbDp
4dhgk7LK04+RYIgoCdorTbb6Tnp/CT2aUVDazpbY+fdGizkzOBXCVe8LB+ohhS60lgiWRTnbRmR5
Fve9Zh2das0juJ/iHrJ9A0MOqnJK00NF3A66nt4fJT4mUgIumj551zALGg0AWLnEwyryppvSdjQb
1Du38pogIZRaj/YGicoePANQbBRSRbhI8ziEri2STa7U10Qk7soJ/W/faJz39Vs9ym7zeGr8Keth
p1UYbdhQQzbO+TeJgt5UTfEkehqXoriy2EW5xdM8A3omauNFU4ZdpGTsLxg36rem044hnqjPyGWu
1WaRhYWvuNOzg6F2pKoZ9U9ez75HhJGLtfyod/2VZdMRcJGtDZMnbmoW/s1E1UKyykGvJpLr66E+
EKe9ndyajJv+uimjs6htNWCySV6Awwyhvp3Nyt215tscRY9KkZBcJJMrkd31FvkunawdnymsRd2o
kb3SEQaOW5Dot3AU5UvUg2yDQ+EXaUKHNUmfanPXk3lPBgG7AAoODn3JRLzFMEjavOt1ut/auBik
OZ8Zf7OODGSlK81bQtvBXbYROybSvOUfUzhXHaly8POzP5ko3YDGLZ3JeQz08QTb7n2K+vbKkByc
VdxuzbHe41pL/LKGB4KV8Wuejf4mNakeGSdNOaexwvVeMlzpm6jvnzLAEY7dM4uuRiDHqZ91xfdo
yxfNJIQJg2FHtg7BAjmgZN1hZYhGkuweC73VUX/1wPCn2bdUBT0FvjczQe469zrmE+uopjtUaA8l
oBdCekAzzvcDnLGD1r3ihtwr3UvvpITh1aCUmoNamA9ZNQtfdbSbEaGijzx+DdKyflrFOClatMUg
cCuaGWFCdCrQ6G4WLML0UG5IRPhulvQtzu4MrXmBOF6Dei9LqkmbWFCbFc2yupBArGtviOK3vhZ/
NDs/GFK5nsz+NoqfGRHeGwNViGs0fu1G95o3eUFMKYI89bGR6otpZUdrqh5jHbNIQURjkR8X8jkk
o74yIye9Ex95M+cbNWXWJwySnLq8f0tMj9iMxfyMMrvcEP61wPEQT0mSP5ZL/ZOwUOhL81OD0Ye5
fg905ew42vUkGRmL6hPawGfEoqBp5Y/raaeuR17rOO9zVr/3ywpRaANpVnhMBL3/QRNlSGKR74A+
RNu00d9ac8r23rI8SVd7JPXHjEx8CMqZlMn7wnXf6whQplxTdUeQw7zA5eROuH7mc192bhjP4qpa
S9Worn46pdup8OMggRloS9OPPtZuTQ/MLhlBG22uQrE4ISonwhWW+MSpL6Tbdl8AolesPzqnsJpg
TY7gN0O76ane7LkCmjiCIYrvyUV6sE2KsoVOMaoY12pA0eV3pL3BK0yV26kDa2kZGRTJU6ph50kN
57HJ7Mxv54NljFgvIpfutPY2qt5DwsgydlN961AbqjGJCGND1KdT8O+KAqQheYj0Q2Yq6GJrxxQ8
i5ju17e4L+snrwBsarMi5HYS6l3yBxAhWQe1oMzhX0hgP2v0lGUVdDNoQpl5Z33STqPNL5W2bNsF
+YJdYriyCiCr6Z9BWvPJTBNvY1nKa5EWb0bqrlsrzEhL/tzGKEPG81gxebbL9PbyReoKDv36h+Lj
XKakrMJ1DLIO5D2OrsaGITjOHt12Rdd9R9XYf7TKZlanFxK2UaJF1OzKwmbR7jlN5stJ19gXMUNl
PMZjDZvC4IjhjN74UN/bXdKrn1GC4C1P7tJR+ySojkXea+5ireN7TwrDLGq+lTpvYJvRwV6322Tk
4SuLtWu7Zk6v5d4Nn/6BeMoUFxvtEGUCkxebtI1WX0TsAm/h3OFj1MPgZZ2txn6fLEQFjnaOEhoc
w/hDjfvcF4+YrUSYzuhMRhu3+fo5RcY4Q+NADiFTF+XOlMTUkTP+OJNFISeEdLTVbTO6kNjmh7jm
+YseSmndm5xQdf0TBThu5PEqm63oZPX9eSwQoUu1AcTpMQEnSG4D6AmaCdhRm432ivAu+9mi5Upd
Kmk+qS72WY2h2+KTWyPIP9MZHVZxRodOe1u0D/D1zzMjmE2Zk8PirStkI98IU/uwDYRL7phs7XLQ
rt2COrRwS33DodJuJmF1rKOA4yLOrcNU0XfXAYQQFTdz/gEa7yBHADtv9zjRoEXioisIbaPBjWco
I3IaEKq2S4mqcZQEwMoMRc6McxeDrQur3lmxuMm5XXGAsm2xmnsvCzIpY+z+9I1rbiZzmfnOxbdO
4d1LnS5pZzx2zfRSG97NEDPLKBrllY6tpVa4ihNR7QmzxFmRpJxnOaGl6fyZJvM+XZrcZ5v3s+BX
hivAnpU5nz9POoYOhxPB6GUkOVjeIUo/ads7fIUQM5idXxn6m1y7KZw2viZX3ZqlwweX5DkOcTCM
mvOwsSWZHIkunhOz34qOFzAkqrMZWrrKxEFutVLE1wpZrL3HIa6Jdbo5xE3QlMauMYkv7TTvD+XN
OQYHSCWkBHG/DNQk88+UdH/K1gy71KF29VJ9E2kkN0RRiGlf3EBGetY89k+9vMXZzsd7dGL6SbMY
bxWRGEE/MAiWPaiWNj87C2j/JKBY6oEL2c10HFSdLm0stGvCZ9g+EOjxrMKUoQ0Se1smbOROyw9z
sRs/HvorJxpO1WSSKeIuvHHJRHsNoK7Lp2SN7NOZQV250sNXMT2peX1yYtY8T7BBA/JIEGn9YeqM
k5L4AJGSJtbw7dYq4GD2TVqmb9D2nqcxn8O0IV1nSLLQsklFh0q6Fdp8Mwv5XSmNhU3GCKGKQBp+
1jrm0ug8aOal6Wd9nGSJZ2vACEVGtpXd2mUOcnd2v3vp0v9nrlet1iplXQFKkxH0uOWllWHZlO1m
GEoE0xVJIXVMGKDu4c7hHW/j4QOyWYocZ+tpa2avAQiaif1WSueeDe1TEo0feu46m7lzt0bldrtO
hUJVOvMu6vrYHyaIowX9LS3tic6ZiGzSetx3s3ZrMSi0IrVGjcnKZyigR3HeDVNi0lTP8JvjENAj
TumU7Kg8HSSHJLpTghbuHofS1QzvJSiHNXvd/hpNlR2MA0axh9QRqZodZMRkBcQMfUErnfyxyp6c
gm2zTifAbyuFlZ0mIM+sMxEIBsZcwaTIdytKUhLnKIxVmA6e46a+1i7PpPJFrD2oN0cX0ZtduXPQ
q9Of3uEqq9Tv3B55jTsRETuWAY0xrp0eOqtftk6CzCARRxgmeygByyayXSg8Wku2OaKdWldIghHL
A0FtUTBrCx69puq2umuXwZiqq6iAYtJ6iRzj3pyI/Y5SuoSu5gLBrt4EbFmvf+4zcAkJ8IM9ebfa
0WjJ8nCa0NR7atsnpyZtZ2CBuSoX9GqdHqaM9e2bqOCbzOTJ2GeOYm2U2FRJZxuMsJ84ydR2O3P+
0b5TNn9+AlMl8aywFXD1iaIfy+KQz/N1MspxXxYLVlvTPowep7isag/U0veiZ9iTjclJMZg2pMV0
SHO0UWqhHuJCA7LpUobYpklMzOJPnox2Sp+jMTPSsJKUCObK30QDzQmmI/jJZkO+SOVVtJA0migP
6zqQjTiqMYE4Kmho1JuutiXzWL8aViZalC+sRQJ2zNzNnwhVlxOk84DpGQFE5UMaT8CNFOcU9fnE
kJYvBqJXIbL8uorSx6gfKTxQmtOeXa2rFllfpJinSR5mTCc3Xds/sI8Ne1X1tlrGpHaonAJqp9gt
6ZXUqzurYrBQs8/eKG7xMA6x9xIhsk0JOLSUL7pz26Wzd8VAqtLMacb05G2kuwMJCUO64/k+kqFm
1Rx6VuqScTxWrdAYqk8VgISQWRwsicMaqxig5emImHF2Y5HMzin0oXbsw4AEM7A6aNoos8Qms6k3
I2K2fe5Fs835g/4HNllfrrgVYrM1zlG2QOUp9IihAx2fkXlk7GiflRLLY18rt03eHhPHObszerEo
KkBEZL7VFmHNv7SPRZwc2JYcMcWbzA9ohyCNOGD89pEcLcSQl3dzv1wbTloEDHc2aifvyjZn1IEL
V8NuwtkBF66DjI7hEjum1lm2S548Gm5l+E1c9Tvs5+q9G8WMEhXj3HjiYUi6nm0HiTzDYJzTqAkX
c5URMnQ84FfG9e6RpkXPP1RlCRADMl6h3JhKh0ZVp2GQKzeIClB+rPbCZaAvwR4O8U6K6HdRPpok
O7uvNPTBZD6P5nwwMJ4FY2zZvu5x6lG/jXEgolEWWJ7xudALYuLQE2qGX6hGIYS84X4YCNj2cj7J
xZioXN0SPJ6tMB40xpdBdxm/VUZIVmSDuGXBAl7fDzNSwiT2gIWXHWZ5Ybv0kdwbaGlDKFWqPb1K
TpCYwNXnzjHOLERQ0MmtqH9LUQ/t5tqdOMwjGhUnTEFvdAfZiXSwjW0d0lvvbthRVL7ZJlsmH+ZN
MZDVCzMBX8zeKUuCsRkuKz5xSTLodDrZnG6PaKs1v5bDpy1MMIlmQ5bo8MraXjOf1L406TZ+5mR4
rg3V3ZZefyp3bjQEY5vgSwMMP+XUv3k/7DxomlSH27lP2VLRlG8M5JTMLInK1JmNrgpjmDqs2BY6
6nag8W3ZHufnKJpvjGqlVpMLP9XagAefIBWkJnvTkT+xltHmyn8gSbnBGkDkDraxtZv0ipgFdBEo
UxPzc07HW89SrnQt20YzliE3Hc4dDKFsRdolY4ZPdjzP/Df60L3P6UdndRjW0KFsE5WwQtshqaaq
iq0AkkQk97h+TNlDZ+A8LNH/aFpPMKoXVHxqbPfLx9ycOiSnZEAPwkG2LvIvPWHKo9riKYLrgGzi
rWf8jk+dhchr5MeSJXsqadVZHDKP0Fw7QvwwqHomW4elnOena0tyc//saNNJzm4URjPtunEgxKkS
pd+nxYcNtYuVUz8iKP+K7IqKltqf+tZ9gp+VIHcORTZi1m5gaXc29rQEFkLcbyOauP4odLlzc/kF
ozZn80kFXKhOc9835hGFqbctuzxsHCW6KjT9EeXowFSFQaGK5DeJXhhMtSHNCj6bbuVO6VmQSyL8
Sk6eJh0NAPywM12n24r1tOQmE+u+d5VxHgf/nO3qcpAIqxds0Owna5u4J1HKb0Zxgt0Hwqu4YohE
n66awZTGmrH6cPGFMeyio2n6kAolCYiEqg2ZNHft0XYaOh2m96gkhYX4Qn4h7WITRQjZRrfnbjcb
BuGUEtCQpROKDrsO6MjzoipfbTyZV7IWh1b18gf32n3SpqQ6ypioVJHZ9DvjR9v4tosMHm223Mc4
wH3ivKMpmW6mZcNXhB2XzFv0dlZO/OsCh4T4MZClxADIduca4H4ARKmbxu6Ik5fiBQqb+mpL66E1
rE9h5cANtQjA6KyGrGqD82DRYN0ZxNbjOSePjq0/07Cqs052yQKZm65Pm6kNVGcQfmy5BMS+5HKZ
SPjGYqJazaeQQ3NV1obfR/1dVxtr2AYlpuhp+NSt0m5boh7i2NolHRLJWdbxtmnMTaUUNxFa94M2
zPOt5mTo8zs8p2kLUWNRb2kc0MPOll0rgqxhMVaTvsFWoUn2JaO6RktzUl/pGPEoKbBHeS3SLPpK
SkZsE6zTzPZ2ih0Vu4j5UqDqyrZvpjGgObKbrOgGsxnnLIPDwB2ym3m2HzURGWQeiIM3tqt7UntM
mUXtJxWEytzhI7JsbVfhXRkY7F9prgcxRI8CddLOGh1CyxyWMI9Uxc+rUbvSDfcjI0jXn1uzCMl5
ZniY2xuhDexaugX4b9/xfSd5DX1XfvRWSvkikwCixIdEZb9LWGkqm8TIuaVDFiXdDs6E9LXCRLNG
uvjGIlr8gA5EZSl5h/FS47eolJDZO8gN7EMbLs2cw9Q72ZQ5u27SEXrwaFaj3WpkCI/lZ6Ra+XMR
FfdpYXxaBbyKulRoxhLa1kbwJ72wT8aHgkMBRS1wOeWy+1WCyLG/urZ7UZre26Z2FUYOfpFC6Nau
4bys1u2XHZcUph4h02ZX345k2CCOuRpFDQyP8HDWKXZTVfIyZgqrr4G0r/Si3bTuOL9St6tuzDR9
qwXn5ZJ2dapAWi8kUDUO6r3hmliEFGYqDbX1KCZwUlvHoHya4+XdYDM8YRS3a3JOVcEUI+1eI71N
t7DA3qTeRn5EC4/AtO57bOtil0twFB7u/MBLado1FQVyP8LucZywVDhel7EnqQUhSaG2vFi98vw4
TVtef8YYwjnWLDaOMBe6w+qLSnUfOCRVq3FLes7aJjYFKbW96KAveF3YSXum52QRnJX088ZhcRqy
PLqarUrFQ5WcK90qfV2YaGd1Y/DbRalCFXcaks4E4Jsxf7Rd+dPlU41QyrkTePJ2trdYYVFzc4Qr
z3lKCTgu1XM/8r6ZkFNhD4mbQW3o8eoLdJp6fFIHcsuboNSCuTC4pomklfuMqA6JF0/8o2ZyvBhi
1dWSdblEPwWx5upr//9fp7N7/x9L7eWG88XU9Z+HqSmFfBtLRHXUsqrxL494uU3968Wlj+9ijv/P
M0Z5jQbv8ns6J/zpcof/uvj7kv7+hWh48h4Pvy/3n1fx90X+fUbOd3LZ/vc1MdauwGnMvjjarcHx
sf7Xl2f/+0Iuz6bjiyz3v09cKzklxOWmTW6vZuj1Xn8f/HLx91Eul1RnwpY7cJAevOE9tuGquCUQ
d7wp+qFb/bbaSiq5XCL6cbWf/V/XucsKAvi9TYbIiq7af255uRSvK/XvdRIGOLl6cGfW6/8+wuWv
f+/8+1y/9/vnYSxllfXgM/c1mz76Nu0JoGIgdvv7QhpdYQJxeaz/uigAAKu4R3ney4Pj8VnDXaxz
/tebnZO/7vbqLd9CognXH9nKW0jWH/9c9/vr5VLVOddOXnnhP9df7n+57vIgv78uVKHsfTD8XP76
+4ffJ/u97nKTgkYWHfj1Vf3zWJfr/nmYy69e1+Awk1bir2z338f7++9efr88VNUDmPX/eZi/N/rf
HvZyn3zxrjzZ1zt7hefIirJMwwrL7otfnShljLb++OdXdeqwSP/z51HF/+mGmbd2XNT2f+50uefl
xz/XqWKINsZkWv7vM/zzNL/3/eep/rfbaV7Ea/p9LPSFwEmulsvVlzuYNcbXv//Z7wP819//eZLL
r//+WfHKej9n8J7+t7fg92F/X8f/+jCXG/5zm8t1CQqy7eiQ+p0S4IvOFxnhBVNQjR2jD6002u4u
7sY0/LtcjMazYknM/KdEr8+X1UCs9nyISOJgkuQC22HtPpRbHfoqLUW2bLahrCcx2B2aRixNLHZM
f9vjjAzpaK2X6Na1Jltsu97i+LZ2/M830C9ASLrlkxq16t5Lsl1O5k/Tp7QcFVqaDnbqzSRR//Uw
RupouJWaOOHPJRSmp2aW5Xw318MX9sogT9ATGFnH3oM5LD1A0JPFPAeqi+UWk260KzX1yyumJ632
8jBpEEWUk0Bc1FqbWYvSrV5SJYE5LkWTbFqSQXHP1AnEzrY8xescRhiSKUh5U2poARhiW5DvKwQB
lMJM0eutmXcAkpv+MKmzA7p3UfGI2zpIdl6ZzXZ1cl4oTdjadEDNRkmho7tkDqfdWokxAx9Ktvq8
p4Fgr8JO75aoG9tn5qNsI0IuKQeRguJ9UcflbJjFoarrEypdcpgkHK8RaIyYieXuh3RrcW6nQrlO
YiZSGSzUgB27CAgSmJP+mq4Ee4yMNqCiCgnYU8M5yRQg6sw0HBveO6szSH5IkqeYGeJSY41TIlcG
NRtz6c63+TD9SIc3xh28N2bqjEcHD9NfDmyn4HGqTCWPr552zM6u9UFNED1l7Fva5KUZfrKIAlJV
qQimxXJ35K45St3tO53xt9K6u9S0eadN2um1HM0ttfEzteQUykYVftHJLye9K2OG9ugCua9NK3ln
KOTl6SveoR8VKvNi8aHTvMvBS7aM78s94MAcIUICCWsBr212RQhZlyasyT8eo2vc5+79tOZdu5IX
PS1oPmOsAJj6+aABViVkBjODJII6dlXGBnyXOp2dfaL8dFG5BO10Wo8gPbO7U5Es34ywKZMl44HG
fO8UJ7oRev+nKXXChvj6+cgAB4LVkMoliVP7ppqZ7Keca8YUY9DiDQHCNAXk3ISGmSu7JVfRO3cz
Q5GS2SLKl5cozRHzwzZDszagHtR4wTyXjZIsIKRwAAcwzMCHLXR0SljGMrqfNVKsGvcTzJu5idX4
Yx6UsHMVxR816jLNONFPSI5JhZXLS77gKBXoAxP62tPy6jUzCdfQkZVvx6sQn6RGejA0tSQVXL1f
uogM6bkIomR4mjXCwVXvunepvgVBe2E+QKxW8j95o/Xh0lAY03isQ8V9TtYK2sowVLdF1YNIqOiF
KOJ64Svtj91IU1zTbmMgXtuS6WuvfliNSdlDTDOhEo8yb86I6Qvfo1Npe/Wb1g0A3s3Sd2Glw7F7
FmpkgLQizaLF3EmTZmC/oU2YnGMRIZ9i3JE5yd4yFZU6WXuwM/MZQFNjYlsrCvZIsmzUoMogTrla
vFW1fq8ZCC6LYn6BrfYRxQ0s+lR8ZcvroueAylCHqikeX6mf3SY5Ex9dHau008LxCDBWtQfvo8PO
G9CummbEeJmgILcj/acq0FOr9ls2woKelpeh8K5NnZuV2ngyVPR33WJm2wFJS1fLayhtgCGreZcn
ib1JlyrZz582wOOoeMoJaSKvjLkQOXxQ9eBZ4hm06SRikmDtNhmENUBjoEbTYG3HIOaYwJTeo47L
PgbeJDBuCGGwWRzqCQsWNq3G79gjJio1u4PfR+JurkN44xE5W0u3HSMvwxfsnEEOBAY4cixrdByK
4nWM+yLQvGJVxtOOkLJ8qQFv+VY3B8WUp0Gcj0tgtyoNGQi5Kir7LcHlz3am3w/T2px+GWymvnCy
sVIiiEj1L6HkX2Wq/5ENYck0XP1exWLfOyWOmZ5yjYgRnyR5i4EbU61kjl9JWNtMJbrOcRaPatbc
NBJbcjVfAwH8NiQNK33kBSd66Emsd2qnt9tJsVcgan3L3AqgkE1apxOzb42ng9A4KZSbKrfrEL0I
7dHOjv1MO0AbuXWkg3moEDdlTmPLcA5NY3/ItN6KybxL3KIMTLXYJ5oDkTKCxd1D5QxtdyThDjeO
vcaBc9bd9kaGrn0c8sBWmN0g7pvRN1QT6GPlj9sw4IsGkv5Sg8nAiEbJsXdMvZ/gcO2crjR3wtTJ
CRhPeVKdq0kNTa1AiJ4gD5mb4i3Fvi8U8eqtsPPBjxOXsNDmAQ3wU2kVz/PSkZ3QSsJ4lj9isl90
ga6G1jC8r9COp9PiBk5Ow1WTSFk12z6JGhmNwHhNc80JbBPmXoRCJbXhehIfn6JUe2Nq/+7FxZNd
99eTbZGuMCJwLfbSLN7yiWMi62So99QGxnCdLIiIZnxuaktTC+bnXaq0gdHy/SRh1SqAGyDkGwpm
feloI7EXM3RN633upvdYMhN0CiShrqBNkDLxLfM/o5OejWZ6G5rlO2NIO8TGbhnSQ2+WT8xX12hO
8VDjKu1Thel4jtGf9+PRXBCkiCUdtrkGJLrE8Gp68Yd05SHuseXQ3QTLWyL96Jxvacol6DjDroh8
smFNxk8qcgvFHDdNpVYAZ/EIddV9HkPC0BBGbDFF7SbbO7yVMlsbZGBDJ8b0mNQgMsym2CREF2Jd
PTZFz345QtBuOvp+1VE3dVRtagdQqPVHLTEeqeNrz4s6qPVLWufNhuy/Zw/KASvfY9pG9abvHd76
+EarKRMsfddl434SUSj3khay5G1hkUAqkWK52oyMCd+TmcFg79Q3qbuqF8iRUuVsB5N3nQvxWPQG
aga9wqTCt3d0o++imK5EPlp+NbUvqEKuda+7693Cd/rxvu7idwscCHMI2lDZWLw5nof+ALOnLxea
WoZJb3jh2MhJPYZyQNnQasTfdRNB90AgsReaxMcegDlEorzBG4DaBjMQnhm+Lv2L3dGWAyA5bWQs
bgtwyBtcPrybJnpOo4yfhF18kymC8K0rRqTX/TmlEb9vE6YqCHocXAt4DNCdV/FwRLqVbNAwvmOD
CVhy9dAG/OHI4WS03qkTdQ63AS19keL5YrRuKOgKsFCXOepUN3aUjbFYNPkN3mSHt9FxcBCUqKyC
Xndgt+Jhp8/CZLV8RE9dc8whZkJDvbFkmz50w7aL7O6JExyV5L33pU59fw0TxAcuZ+3dqHtSzJnd
nNe/o/ndzLOSYpft31vphfHgMtVIZ/6KZK6gSdMyFSmEaID/K3x5KMIaNIFNzPiMWR+C1DInuH5w
DwDUXmBZABxCmjPU6MCpjeeRrye5nVWWXpv4sYZ4vJ28jMOlSR80lp9A9nzXoihnTNhcx6n4cWRK
e1xjXJ4bZ3JjbxCcfGoTqpSllZTemIQi8ByMe0993BxtisWYJhthozeUIJustU56mj9Taz+7NiB5
IjvRR+vTH7pSDFsIjLhxScWK7DnI3f4jrlPO5va9AjFwI+wG6TZhY/Xo2y29W4tICYrxAqoPsUa+
XZhhFqc/Q+iBobeEBlLDAuFJQNPZEuNW062JwgrmdOqwD7b7O2yoDHuV/M6gN87M9ZOWWLVjzHbb
NAtTzCUZgGJsDDC/geZWZxREn+yUG9/KG2SvGhN/h4NG+dEj/SMVOanETAfTBECLeVPWqul7CWLi
oqQQXawYwV3u+h6mnGyxTm3vPQH6+ma0Q1j3dTpFWyTvwYxTeoPVaNsN8V02mCYikuZtarOrvloe
FoPmzFC/kw+FWtVDNAaE8FybSEanOjq7IwLaRo2pOzHlo5XFAO6i5VBBCCBOYbyy7Ad7BvBnfWR9
SRApbBcztvXQNOYnXcW8lPENTHiHczONV8nZt4WgJCg6Z8MeMQFnldrT+zJdMfc5AxpXN2U5NtuS
fLCNOZo38URQCVbmdZOkU47Jk8ytFwXGAHgUfgzDqy6Pihba6sQYwFIeTWGGg8l2jEVKYAx08YHO
z+7q3R3B8uQ5C5tiHI1Evg2J8Qkybg6Jyn4EjQ6tW8v8OS4Kn8hTBsEeR79QZm9LYRLzDckpqAxO
Fkj6RG78GIwrILr23wy1L+vmJm0s3Yd0dZ+iridVhNQlj9m9AjNk41j6h+W63ynzJayC4mDoI2RO
MohyXXtoLA/plOYhKjawzuXA9LgDYb5WFyDA2k9uzmAcUoqGKNLRBpc6IKt9zUPCg7jjNdOaQxt1
RwWBYiMQ/cmiPmdFdUpU+2poG2LPqZ/HzmMGDz9uYxer5S8LNkIuN7QCXmvza0aSVJdLFjCwwicm
+3unGt8cOf5Jy26/MNS2de0dfacV1GS1+NVCXtTUYutbyPOUHDy1+Tjkzn3PMBSyNhnMOJYUZpQb
kXlvmYX+BP3TU0REiakyCGXrTvyEC5jLiQKGSqfCMq9NjclnHndbGz5N0KrOLcGfxwGwRJAwFSDQ
8qwPyln1+iqMk/kBhxvs6cm5LyOPQXgWHdhqvbreA5RDkLV6CdqZObLfwSX2NArMFWQUZLoI5tG6
Qja2Gdp+1zkJ+iFcz8W5wQF6pWbRnmPSb+vE2E4ZaFjkdtxUT6utott0nq+AySByl/j8YjBTXo/3
tHL+D3tnsty4tm3XX3G8tnEDddFwBwXBmqopqYOQUhLqusbXe4B5783zjv3scN/ZYIBMkiJBYGPv
teYc0xtr8VXIsr3Z9LIfTLNfTuRADRmml9oghGfofkV1686asmN+gSecCcZo2BqzSlZf40VMd8yk
tZ2wKk+G2EIhM+j8Gd1jvi/g+7Bei1pBg2cmX7MRvUZd5M0zhmRh6BUnsWREV/O1VOPMC2Q/A0Ni
F4Sy2C2uFj2htaf2r2lBhz2g2+kGCb+apTdoYawRt6OEhdPY8rRkFV/p6fM0cfXWSgSt1ciUY9A7
B4o4tOioLxAJWXu1/KoCI7TTqDp3YbRRUg2K+DwdqlT+BASxDaKkZ9GGHrnufsXj/JyiYtsIJdGw
NWe8ZwkGa0OLU2kcW0JdNxaY8XmOQ7SeHWzjlABJoQxCpw48NRsqG2AbjQEQ824cf5VBdhQNNE0s
wTSW9VpFMFq7jSbg3ibzbOIB5a9RwdSRPcNfL3yEb+8GahZjmaifWBB8lOqrpAe0McrsC7rZBzPq
cVPL0XkJEarW3Djt2r8Xl0sTWVvjbuJqyql4xqn8EcsBDKvhByTLOQCebseMURKZR/lgvFjSdJgb
ASVHzSq+JH96aFR0ZXT/DLpXqSX7wloKj6r5mGliBxe26DcxAkadZrNdVeML5yhqEKlC5DKquteE
s8/r7HzpQzdNoh1csmc8qIIb0/17IY06QF8c3HfRlzVda1O5op95MnKyqXuoKxo6C6cNgthG1IEi
CS2lwWqBCS/nJprdsvZrAoSVN1GX8X8oL1PeC+zQ5qFk59nFqNyTkD67HeGLA9wP4tEHF24TEsnM
Co9YCJ7CRQe0zARdDSOSo1pAxQhGTNawmBTxd/VKTh0O1+Mg31lReF99M/AGIWK+WjlCn7vPVFZq
eiOj2xlrJATiK3xd2Z7l8qxl49OETmEzR/FdYgxHgGKCbdKTVWnDuiwCjyM2bxLpH6UPpNQfBs7l
VuTATLUXI9IfZb1w8eefIgvKdocFJZv3bcPZEmKdNqdtq4ivfacRYoUkhO+1w1S1wY1LMSbh+m8s
sWKL8rCr+3Na66eWAcBSYZ01nfQWrItXk4i4pUGrAbktlfWFwl37q6qnVSvwkvU1WoYIudYIUEcU
CdLOA44WZjF9UcLjEnFTaXSQy6D7LNThvop6IIWJxpqmfwQ1fEBk0To0KZhTIbU36VjywQRgrnny
zQRAoikjk5qUlL+iPNomGrFGeIvFVPuKzIY6VdNUgF+lcEMInjxX51RPJ6eps101TPhJxMqrS+0j
ldp9I9OJtbQYMDX+26RTPqOguG9izeMjHProYkBDaJfxWAjQb1Id6UYM/mJUHgLCuOUg+FkKgfTO
wZ1w7DwJ6fuAxkFbZEcIRQLtRhltZ165Sif9MvpuJ1vxI0SccFcW6VcXrDs7yt5nabimREsTs4HT
uC35zvF4ntPxVCbxIxaKD6YQH+IqczZKWHHV/N5X4WibIhdyIbdSJ1pK1VlkA3lzf6tUTv7EkOkq
M6VZMZb3qNapJkTvFpagtad6zLPwgAr6ITdH1TZEYPHheBRri0grAh0YwoGi+F1ZIjEYZVQ18PfG
+DXOGtX5qbXql6Zkn0FVBUzgy/tcqG0kbAwuOu4Y0hE2OoA7gOQBtledil6WStVByfJHxJB2YaAh
KVC/zCMWpkgKrkmCKlbrIb8so3GIF1WhTY2YXihDX6+L0RGdbpkS2zDidLOExiEriw9drd+Rjl+G
PDC9mOOUM+SK28HwBBJZSYuNe5OM4CZxjLEPPUMoHCJUzkJQ7ItsWPxaUzyoygrXHwgtWuaYpLOv
KkqC3QcU5queejKx2K1fqlKsh8mgeAOmiVU5MzqO4uKkZC8QZEjlKO+aqHuNBrSv6yG4zLVsF0yP
NqHOgUIt/4zdz6ci/hoY3ZnK7SUAbMkqQR4ZnSSgs9UhU/PHLpLf8klXWehFTGvHyjetxYtUQjyH
In5EvcB1WKQoQ/G42rIae+zm/LXqkl+sfp9Gs+t2Bn4QkmsCF4LAq1Ydmyp4Y3rQ76KIKUpAof4o
mCpxItjvEdtDVM3lLelYlPWSWWHKUIfHfBaOpVEJZ9aa1ymntrv0xqaBAe2itBhZ0yPEwVBDZVzN
UlCDxGYJNAh4AxhWwi/WvfbcD0+kQ5rbaRHOFavyXZinFDHNcD/EI4tGodkocys4VYLovgKlN7e5
tBcytMw1UHQ6EQYLNTMS/TyQ/Hm26p0mmMjxZ8t0cIDlD8LcoqmBzOHf7v5+LMi3Cecl7RsX8DWM
76KSuVZ1Gsv4vPSzyHTDYno11fhE46ff6Aaeqtqad6WRpzgOjHedOrKEgdo2lF7Y8n02i8REtQeJ
2eQSwWGt/rJkTesPzNCbkWvY0FCAjLtHuMAffQcCKta5+izCuFOlwfKN4McwZmAvGa2hmrrx0tZk
E+DYRPqavQn93GFhYmqvj9I3bmBOGmbYeRB8KokKNofoJheqkmphkY/ElVuuMyyZ9R7nyFo8FxBt
mlsjMH5Floz5RbWTmUE46IOdssRHUaVi1Vny1UrPPVIEPMKnev1z8dqBUXRQm2P0Plrmi6lCxCCj
W8V/4wxzclxE/SGvLlUChgFlzWMR4nDHyLRrCBUbQ+OCh9FuDPOrmTSDiyEkLy27T9bWgSXklA2n
5qCK4YgLQuGMsIrZ68Vu3w/oHusQsGE5I1lD6MZpreyKQf0mYY7VG/wUdOJ1GlEJ1QlLloyq5chS
SCyaMd6BkLo0yfA65S3TIViffqDkP2O8tKcu7fyQ8raosVJWQosL7AyEBVeVZ0XiazwbJyv8QQWV
HMRm9SKw4Kxis2B4TB7z8SVQsKUMJmu0KEQeW2L9Js0ClTDZNKaVsHY2kOXBkPGTWJSuqcVonXZA
6lJKLNCgNF+KDzfGpT6oZ9bYT7qYX9vczDyhwWAwSCAoQgFWmCn78SqFS1Bk8iOGLNrFrUrlkCIV
Ok3Knhh/l4xeCZbmCjD8QnzapKWpjzKIV8kHhV7YRjT1jwVDYj5SqgwGmitDyKvalfHWTazhBAXC
UpGZTqrrpOIsw5NEvC39rhpnMaQfm4xEyBdfaVLfNVZBwPm8uosyPCOyuutyMqrnkMZUu1B8Mgwy
IinycbUpBcymVMyyMtqFybBOoOU3Tcf/SrUy9Hl2cyfmaJZGGXnb2noK3msqLBiXBOau3RHjAKZB
DJVhBk2Pych9AOYFyBzFzl4USL88D8KKoMn7yrMKrWHOT9tDH0Zz19dU/OKlH+mXccBYSpjC4Ghc
xHPA75q0v69zmkCt1vLTjOWBuvwp1OAq9NRtpgw58khZk7lUtUsGLDSspvyoVsEO9LF46mi74yhl
EDNkA48N4ZWqeLEqVfFVsa83w1zuljrBoEHoUCTDsl9CLg5hqLaHkXp7amJpSAjB1gt8oGL3TNeM
379YgM1RkQ3iNtlnJWV11q3kUKAvbJRhU4hK44x1ER87g/5p3VC0r5RJODQcxTDAgAV2yD1ZQLxa
VuEV2jr/LDvCjgmMShlJs7h8KfRF2eI5SxjCynmvtmtPqBEFu5dyfFtG2jCvzTSb6LjBUyMOC5I5
5AP9xrzjRGOZpRMAm2EbM6QicEzVKWQoEdpY4ZvlFG0rcz0lL9nEn0hnTmElazRHVVUFFV19xF97
7XT2bSB1OpS9FA0Np71LgnSj841rjT8ppxjMplBnWKMlo5vDVSOfGil4fjQpSh7C8l6khMIRRaOb
X8WLUkJDFZAIXsDflqp5o9QModI6yzLo9Xi6iRI8CYetysLdFoVc8OReLXyaxUqkFRsLGWYUDfy9
+oPEu+4hlwNvSOYrOIZjNRgD1ISkRE+JtaKYaREtAAQgx/Ik4UfNwWhrWvhZwZF1DbPfh/RQKRxa
stUAsKBsrldfcpexi+bkblidumZgvmTRYG7xKQ2kIFbEqqFBdeW63vbFoSk4krUA1xQnEmSW6qTO
HcPNVMg7Q8bZybRC45hTK+lrCrUPUf4ZpuWrL+p7q0o8TavvllYX922MsbwNPtDu8WpV1jF0PwWQ
pdypYsjMmPHowjicR3rMOv6pJBq8NhLerEYlsEFqRIfxDkmBKpAntJi/olSlp0PbCxQtMx3WOao9
M2NlXevLJWNlPs2py2V7lyjBvNex4tgxSx+16JnMhnDEhUrwsyp+7IRM3DTmnawKTAzF+WWYAFS1
IlVhot66gY6IPuK7Cwsy/EbiZvUpW/j0IQGx3Vum0yJTfuQhvjNZ7bMI5qo4DNNVlVkO9PjV7Mgi
zTnZNqUWXcISV0Kp0DZgrjK26HnL4Q14BJru4ARml6ys/ms0KehXCSX4IRSeOooCpZxZdigXOsUP
5XmASsxVrss9tCAfAkv3JjJmyGGxusuT5B6SPxAaDboNKTylXVrUr6WBNR/UOIr/VfEtKuNnN4jM
WPRxKzH2+OSkwPrMPnGUB7wWc4lgsjKWjeaBb5RwVOEraiot8yMFjOdSu6mQbHMRtlATKHdweZN9
iS7ZAVROhjFDcWUdOI4KR6rx2kTdOJ4rrFlqg5BlAp0V9R/zXF64wibMghUbU0kME7VAB1Jt5qRs
jzjLqPpbSXUnLtVX0qIF6aLkURZJfYpqSq9RqUHoqymcYKDrL4XuxLnwi1r7+C6EW7qvyNgFlUha
2mzLVPwyDPighsrSqGnP9erMSSRx8UOodpd4vdGovuWCZexvD+FT+TVoVB6qVOfbtuYT4IKJ3DET
5gESCApE5MkJFmTBZpjdqmYcDirpKenjhONAvLZVNLqSLBtOqJDOjmdMXaxrGEdAZRpq2mWbj14T
sJAB+85cyG6mst7VU/s0GNXiyxiQvAGY0pSqIb1junOwQGqfkwcXsYlFqTPx/kp04pjCMcbqqOxZ
eaWlpzRtfx4q8yEr2KHFgl+1kppzZ5GTnsYgKXk9Aniho71Rj8mlCWaK/JQZcRR+jr0Ek9SgLZ/0
0oui1wbqjveqLgIiojBYl6DLGuOS0xFzsbAjJ0Y5H1TCZqDFKmVC65ZAyxJMW4E+YA2Hld/0RKLn
NfCw4AyU7BTqrFVYlqGDreDFCin1GAk9tFVVTHKmb4ZcYGzGGlHZ3Nd9ShlGh8Qx0/9UuS6FWcdK
AG9mMNwlAa7xWFMGtwNmvxEy8G+1ZP4Y2oD3sHuZOpRmKjE5jjGjsG2x4ivK8qVOJrng0FmTH0Pn
AF3y7Fc9QdIQjY65HzxrwqfCw6hUz02KmKLj4JLbpyltD1aDwgefpofO/FlK4RoYlvpLHRp88ooE
Ws6SFSeQjaMM3zqj/+INob6zkPzsq2R6lhYsfGEl0G0v2QGG+gU3wO8jwcEpkm2mwExcYkOeIETQ
NzVw8iMjR4M3XwaF7oGmBm/RHQoURhUnIAuslztXGJoT4LHMR5axm4fgUrU0iA1qEak0IdUxeE9s
UNe80L6bZTqp4A2YpbpREB0wJBPJpusCgiCy0FV8Wuk6O6OPctGTCEt32mLYHJRtrXU7CWJSn0+P
wrxIpx4tkFxpXAbiLVwKjcm78i2nCjhjWBFCSSpiv6RcDNhvcu3kNaKnxowOHb00am4fstp1R/Sf
jPbmvBG6znJbOMqWGnG0xPdZCZcvZKwvG79VpZ0+ZFzKASR7mVS9Z3qMtW7CriQL36HWf6Rq+tlB
VObol/2x5ndRSeXEB5Vu9KUFV0sRMklyTyDymmkrfj65BAmi4mKjwkDHVmM3D2iWET4xwu6TLnnm
938wPhv8ki75fvw9k6J/a4n4DllWaeH31E4PrWx8V1l3JdfukS4EFNJECNnpHX1n3GWQ4llySKt6
hz6qgOdaV8EbiZFl2n2+1Cz5RbrORqAcqlr6lIIRzFKBTmztZhVdiPAlM4GFFRURqPphaPazMvsG
Z1CBei9n4A504RVy/k8j48SGZT35JaDmMcA933wXRnu1qpBq9JqioG6kgCsnYzo5LdY2V4fTBFAC
7+xI88TrzRhJnahWm5CJal0ZmaetNhcGny9D/qahaXrRYp0mJGluIam/iIK8xywc7WEI7SdtuRnK
TxWAMCbupGgDCkyLOve7WRM9ZHMaswuIjYXuS+MUHtuuqjdhWz/gA/NEreT0T9V9w6I07GoBozzo
gdyqO0Z4jGTJdwRxDdNCt1MKge8NTlHVqeIwvWURpoeeMI9YICLrQGWDxN1ivQ7CjZ+M4imqmjul
V9wJqAMfI3ZHfLSuSbXcaaj56QBz7Zp2uRPPMPQMJT0men1PuNiaS1nRsZpoYkx5QrEq8+tOAFBS
XbpFlKA2DxtcE+DVUiZlVbstyfHEuxK6cQF5pyOjx4yWUwy/2gmiuvDEiqxJM9mRU4TCHcWRBIDR
g19zjVksZhN+l6FlCtCFcOCY9AOA+App6NVksiKFEmJXmOUPvasvqthtcyubvU5ivpt1uEOYVwtO
kZWwtse7LlQ+K/UQKoyaUzwatMN+LDQOpapBrBysb2PuPih+qbX5QgfFn4qQXkl6UFiURiHTiCmU
L0YyXaIRSfXYo/aQdlWY5RuJ8oCe63eTjBmO8lTjV7W4hysD2qyRr+0E76amYKrlYFY6InKtQj8X
i/IYKMmDypiyMY3eTwl9tCppH3AlV83E6UsaZDrIpCShGokFLsEiIdckwiKj5N6aoEoTiCsYPGOx
y3dxCap6kDZG1zErodhokZdlV0J2VKfmK0iGr7SlV5EsJJE8ZHXfc9LMWGHKV3T3X/GkffdD6QWQ
zhUSBHxRmOiXzYAMa1btevRJSZaGPQYyimfCRSmXp0gzXhJj2oqyssOUWbtCJx/jUVjxsmh0ei6I
WovX9viDltqrxYoLRts4g6VutJorrDh+Ilm/y9JPVVkBB+mOou49ljASG7ryugSW24A+wOokPVtl
gxrJeiNwA9tCHB0FMAk2Qrse4ex01HLzEa8VBe7cfBab4dgH5eWG8v//qQf/t9QD2JKEiP/XqQfP
3Uf0n0IPfr/gn6EHkmj9Q9TEP7EHpI7/K/RAWrPKRZmFoki+gaiSEv6vrHL5H6JEMo2p0+WTLEkl
qeCfWeWK8Q+Rf4qoSYYGF1PW/uP/IfRA1kzlP/7bf8oqN6nCKaKCKmdNPNAVvmz16+MhLsL2f/yH
9N/Luoyjcjbnky6hmclSzOj0uImB+ssmCcmsf4eYsLDfm39/gpr5lPqMfjO2qMyd0lju4mjVAFpl
5xdU51lfWC9DSd2sL1Vkx3XMqlW4iwxIxU1vHptGGPfAh0xPkJafqRTiu2JeGozoc+y3U5psykbQ
HQHOG5enEBhiI+OCMMJzjqGKoKjkjeioV8DPCECDEey1ito4HSdfzql/5MzMmE5IrZ/Veurm0HLt
Nh7BtNy+CTxCrom3TQHk+/J421SBEwwHcylHl5UWdUvyr/75gltY1u9d8Ze3ub3qL3vpT6SWCCwo
bhfJJw1hEL1b4JhEr2p4vW1i7c82qho93XKkbg/dbm5hUH8iyv72mDp2GHRuD/7OjrptqrcIs9sr
b/dvL/9z9/bYnz9T4EzCL7EGoP0vm//nv357oz/vSyyetpvjZtp1I1Fh4s1qtG4N683tsT//0abE
U/65e9sKtTV27rb55yV/3ub2kttdeI8RPSKY5f+7J0uaTkf17+/4+9HbyzUmnEgb1s8XQ2NY6uj3
h/3bZ/rz927v9bc/dbsbrQcFsEyKNP/+PoTOwBW63UcLLTuE1wf0Ctb1dnG7jVf/0Yi4F/vPunlL
yEacts/CpvRvD/1+IgVQjEr/fsrv97g9+/eT/h3Ufbv7l/9Ob94i2jyst26btxf97e1ud//r/769
518+ZdgFIfWLmMoPOoDaTlbnElFM//yEdbiG8VmjULn0XOEJ3u6Xq93u9qTb0293CbNL9uPD7dHb
A3/eadE73uR2P7vZtf59c3ticbN1/XmNKdCM63OZ1XLEBXmtN3dSgaxH+7MJFrHZ5whr9rf/nwqs
q5XGrH1cXWdY3BV36A3VHQVhcFP1Ptc0bXdDUAYrjLKI2yNtEIFJhTBvYa051S1pzlxTLn9vIgkk
f469SX16DTL8vXl7NOqMg5qEkX+7d7u5vfD2vD93//KWtwdv/3174p/X3R4L5DVBICmiTR0uqHOG
vPwc5hpKc9Aclr5U8D1kFAQ0g05K1r2b6yB+u1HaNf6RGBRuac2Q1IhmEWxO0wFPn8b9aMXTXjUC
fVssokuN9Lyo9VOpZVT/hn+bL3Xt2OTtvIMNnO/xIGFdW7f+3NweA6lXueRHDzRD2R9LQ2uPBR84
D6FRrmpCLrxtSPo2amrFDyMi5II1Ry6jqbOJF+kpzkFsI8FsxT1SMha/2j0lQ+bADTDSLm4UIgfq
2L3dzZvaRj9JTW7oUYhN6UIK4Uj6bGxKBOgMCTS5NcCTfNNybzS1RYmnB+BUjzupf6FU8KGYvbTJ
W0SMSDyYoLVN6sAd4AohKsFmkpbHgOovsmdxi1iw3VsioGdtjb68bbVmo1K77n8nV5sx6ApNb9Hk
UXvihCYdkOozSpLb5p8H40G8KGO0bKb1DLrd3EJq/9y9bTUzCjolXwtX/8oXThFdkGQn7QBUzPTW
dFHcC+GlFkmF1Ru9coVqzU6e85byZNi2jgBfpmj6O9kaxt8HorL+cn8Ov9vW7bE6azAQDyooFEOk
OFlmPqiY9jeNVQNa8k9E643Oevuf39zW2WrmralkLvKMaQ/odf2FlYoBDwyrF9/uR2g+91Md8KuM
MtFwqtGpXhsQkk7+HsUBcxTogC3qtP+92dVbiMnyLlqWTTA26j5sTFT3FdJi1qO2GRUWhn6JPPb1
BgOXOs7MTfoEoFnTIgJTFtWlSdbQl1ZwGE0L0CKDqhC9bxIUOJEnimzMaLbSfA+nc37EQa4A/X2c
3k1y3yh9lnZcOMtLthV+WFqECowwB/Ugh2L6FbOYvUMZX4Wv1EarCT3cdu5fvV9Kda4p3bZbGRNH
5A2T7HgG5i5ynrUwcmZjy6IzXs6heCfNXq1+9cHHkK9vTcyhgqqs8LLJ7V7AczdEpkcfuXLsAWAh
XJsOvbnNwk1UuFAB9fIVjle+fKOTSOjvVRG91Y0W7uicrtQAKBCpM5isR9Vn/D+qRrjCYQivxrde
7WbtGVZG2dNT3zbJqYRWDf4sO1LKQs6ZzwcV4lB0Ap5QiVsTQStAjMFRIx/w3QJpoFL8lt0pC8gZ
1+DmbUZrmlKKtRPQjJEY+jOByDaAxI79azO5EA95x6C6oEvOC1xGjtAfZ/MBld3YX3PkxH14V3Vf
2GDIqTwYiLNhoqLKjfHs0i51i2wXCRriui2mZjiPYfpgYBtTnUA8h8NeN7ctge6EWHyM4UI/zhd7
cil2cnrM291QO6UIpsZByhexfxVYQ7TDbdg/1BLQr1iUJu0OrZgjvjYvprCfaOf+JMj7mK9dpFPe
ukK2DTRPJ+oJ2RfZOYszvCQH4gDHSxi70nN3il3CekJ4FcgKScnudrO+mxS/iqjE21rzDb9qyegT
nczUkeItyn19OZryZ7IwpWaYXGlzR9G6LwW31H0T4OKyb4y7tD8kROAsnBeKPVH2StKfMnxR21PI
cXQgFYb9zaJWDP2E76bbwg9ifML2GMMEDtMp2lchZWcPOLU6+At5UD+wllWkR8g0JhcPv9ntpZ+y
uS9SQv8cBTl97bCfBFyY0KE4Ouko1uYuETyQqeBPgd7xZt07MVUa1cFpUxbwrBwkNZrlFAkyFg+m
wQhFyzxQlZAmVzxWD5oApQJ+1X6hZxy57Q7takBJE2hdecgWb4QD3x0RnGA3Aq0Cn8FWj0s62970
Pj1HDY0TyfIy7b6Td8TCIik9ItsBrY5jMUF1i4w5Q1+yG5eDzqr9O3mnkKkDQqI+J4ukhz2M+dGg
2/SEKk8V3hDDxMYlfkUtrizw8vaSzgzcyd8sZd9yKoS4T++qNd4ifliwmy34OThryYIQ4wrbDQbp
jdrTSXHwBY34eEIXCwal+Sbds00I5gzFBFKWcEyazy7305DKvvTUmxfa3g0tE8sGuaJ/oX6xngGw
aZ5yhvMCEXkVJVpEpe4hvFfqZnxDnKIbWL6xVWzWAlTjlK+4PGA99AiCdVesXd6lRR6Kxy5z2edn
DmZ0A2flgLVqWyLV7DYrVKi3YW/AI7UpA06GwyeJUb6X3tA9s3BCPlAd+ldNea37LRW/bts/yF+B
4qXNlo8G0quiqA7zqal8PlMAiyc/yoqto1dwwufqSuVXjQHAHLKDCLIHLIz8SE+2Eyn6NHSwj8N4
1MVN9NnH58Vy8bsIHxk/V92JZM/6bXymrIWkzMCU+lxc81O9jy7qk+B1y0MUA/imBPSuKJcIGVdJ
WiUiLAkVkDvUvpKdpOkoqKcmOIQ1bQ6inja1SU31AA8bJdpEz/w+pjGhbjEN4tmYMcXcWVcKYtav
8gWNFnLuLTqjRwIWKnUX3i+HVLXJOJ6uFhap2ccENKYeGm8qWZAhk1cRwM/ixbC6BmvbZlzrEODj
BnDTVWFoUzSLjpXwpJHGsjypC0Wx+5FFafthiccOyAg5IImtaPzIFGvxU25CUjiQlJaPT330NC97
06RM2jkxtoCMmApc1Y9h8jPObwPofNaTuBCuedsS83mSQ+xuYOe4IwJlc0R6AOYD1P4M+Hpw1Kft
wMgS7yvo4/XHWB0lAZq5zx6CNdeYNnCBGAoztcPIJovLwnTKtmQPX2DfEvsSvcbqgXdPDyxoIgWj
F/JCO3rSndofH0oQirK7dFD+gaqS2+FnLupemu3dJ1jI0o8an3iWJxHJkKPvkRvaycZAZOP+0ghq
vWKJ0O9SD0zyvYJibpO4xWG+0xtPeQ+2HXJ/VDMeR5rh4dUUv+ioJi8hdGpHfDTOY+LxySWHkyG6
gmUmuhe6cvis3plf1ZYm0+m7uSKY1c4JToEQGo1DO1LgiOUOSbkOSK+H1p2cYJs77FM7ciQ72mgP
v+zvyut/AXR0d5Foy3fKudjKdzODAhOAZ5xhnDHFNbmKxOYSwnrVHnA/UOTPVbrZXoBfDsOGF2Un
njqWm3bY6XB6fIWK9V1goJZ5zmjCJT7FZi3AJWyjSQonJ3LJSSEPFZZpOHo75FnIRiPwTe+tX11i
byI5TvTD9oHl0lqSX5yw2cxevFfdwcGcJlPSxW5RnJe9YmBbcj8RdTtg3GSaRBvpulPxHLyj3VaO
xJBsSV9sz8Iv8UUCTIXT8yPkNEDlca9t83vxOdynJ0yiCGqIcwiSM+3S8rn0Ez6VH9+bb7Q4+D8J
7xQyVWf5NPjUHhJtrHRRuQP0FELUZNpGFAH7lo7oPdIIWigE52hXkTOMMhGrp2fpSYbP+Si/IDd3
i81wpyE8toe79KA7Cv0ge9MT9sROc7SjcmzPw12zC/x3oHXLcTnWZ2UDHS3cIlY74iA/cXpj7Usx
lR0nInmeuoBrho1sizCp4pFnlDYkhPNy1DbRW7fTBr747Jn7YP/efkzH/Dy5xPeYPrOPo7wvjnjb
lw2dASd1BC9zEXvbvZ2cAoeCuovM8JRtrA1ss7tup5tO9ZSeqyfhNX6Y3P4jeSLz4IlOyE/9MnrV
TrMrSO129xZeESNjVn+CW42SW0tcbvPOblxpw1XjykjGocMexj2c4X5GQEIlfh3Dx7vloTkSNlLt
0rOw1VzjqD1VLrpxp/Ctu8KJN8abwGs7NzrhJFjeekd2IG07jFDAQBFzvwnKFjEYF5e3nG/lhz6T
kl124HB4SZ664/iTnk1/ONYfGbMeKl+v4s9rfo4fZi/4id6KL2g17AnGGO0AA/mED2JF+j4Wj2QX
y86mfxef43s4XWCVOaw4qWL7Sfwu6Fg64uTMz7RIJ/vJ+uzfAQSrHgmC9/nW/FCfmzdsDnACmLN8
NG/JL9UZz+Alp8f0kB7kZ90Z7up7clI9Grm26Msnbp3FFfgDnxW+AB8DuFOAZLG1o7HVHbDzr+tB
txWu9DgZ3nqqFfCU3uEm9CcUmjw42fm9tC0uXBL39TfHavmM42G3HJJN+7wcQsaY7lqmXnni6pR+
34777ppcImzWXF04i9zpkPN7JW5HNJKOrtghcaNCwkpcAGvSb3Jcuiv/x8kU964uHUzWKOwa+LJc
sNhNgo0AffpcPpNHIXBIfw9GG5ygJNrq7Gv0nlEyPQuf4olxWXe0zbSjg8zZcqfvw+20m/hB5vP0
1bxh8yGuasPxXqCxdZRfCPlnp3wRLiTPbMJtyRUpkbZI98SXUXlFoLcLd/Fu8rgWD/AqPWUvnBQk
r7FnPOTfWBW11o2srxThaWjnMpfM6S69gtnVrU10Pz+IvnFZjj3RjacGvhaAvJRzRXyjh+sN2+Du
O74f2dXgtEFAIHhhqrxPLvH9cp1uA+BtlEBdwqACzq19Lr9DOuZkVdjaZ88LkWtDE2f84DL4OZ50
BoKXble4005iqfbRXeq99ZmjWEO894C+3Pxgq3mLXrUj3f9p/dQkXCdO+zB0aC5oc9nDo3EVn5sL
kgNCbPP7dX7wLn3W73xEek64qervYT4uVy6Iw+fCz4iIpFgHYwY2pgjkBDEszR5QBRyc+9n7RMuF
GseeHpQzkl2bbowTOaHXXBhLuUy+L/lpnH0MdReGvOwyntiv6VZ0CHg99Ag7LvI+4gxlCuRI7+IO
g6x+tDxzx4mvQut0sAG4xXZiuNF96yL64rnE1utqT+G12ZCmSr0KOxQnb7j9jNzK09DUc02b7vXj
YJdc8JILn3uqPYlBkiizDauxK6KO8NP4Wt46fKJf0pt2Mbl2JxvrXFyrg77rDlHrWA9yAo/G+5/s
nUeTnNrapf9KR8+5ARu3GfSk0tvKLCepJkTJ4b3n1/cDdb+TOnV1dKPnHYpAkJWGNMDe77vWs5pw
xSVNXBgOUofhR/vcb3VOz+WuWwB0O2iPclNsGKHyzJuLXJoPjCm6H3J696ioD5Bot82PlvPENtnS
jlto23AdPgbX6GoesCI/rEuc6Z8EP4HorleW4rnlyLxyzLov1Bb5Ao0fOv3mYKW+DG/DW34pn6KH
5FwfU86CAGTv/Sf7Ubsv48W4c/egL8/yqq5gjH/5Gi6VBzDbHM76dvpn9WA174JyYb2It/iimKsw
v+smd/pd3S4UAmu3enAXMYRa4M79LP0TVxr1pXKPsl4zLt5be/IfN/CF8x3zhStxTWeGmfxqxTNJ
CQg40Ld1u/7J2xs7Z8R/uxZyNdo/1GGi318ja+BbBPVsP9VPkDm9vcXvqOSIzR6cT+zEVySpd00Y
tutmqoQSV8eIV9g6cyPmR3PZTZkKkTPpZ16830YcjC6FRa2A+pOcKvvzmgaa533tvRolgXpkXXhl
FkIRypjKyfNirkTdNuc1b+jknehoU86lqHl/pBrvG9/Jl52tPYKC6Hc+XdfC7chxxFmqQaXf4WnG
5hYcKuW1pZijTaTQuF0V+PW26F5pMXNUo2sFyIX8zI6yLQm+94Ka/KaMPSbA04KpC4nE1s4rQH2h
34H3Na2htsNvC1NI9DQYqnCq6mO7oq9QVgRbzqsRcQhcBTpOl/FEQoO4IQJJBVM+e7JEnuqhYoVq
95CNyDyxszDhHUP6SYOOtNigNhhYVBy06aae3Nq972vAZ4foK1pRqi9iIvUwos57jwZV30+D8mTR
R/FpyC2GQdN+UtWiI6CGKu3vKCAn0c2BRo7ZWeg6J9xCuadGuy0xxHPiZJ90T0fck33qW/JUmgjF
selM2DZ7ao/Mq01vUdIIDBiNc0l3rvHOdd15zZ6bdV1RHBLXSzahTvl7XgxT/06UFMpvt+VKE+Ch
x7yQDi0lFa2bQoPMct9Oi3lzXqhYjIlfYAY210HnRa4ohYC/SV3UcjG3Ncgf5rrse61WTKJ6UQQs
O98CVJ0TyKpOGU39VBke/lozGy97v23+w4fN+X7zw8gXoo0C/ONVkxmF7upHpFZIUSSQAJsTQAQl
TlG5ztRadtBqIfZOeY7rnPfVU6TcD45a7rHPoYTP0Pe5O2w24VI0IFYLg6p4PnVx+iou3tciiXok
9aNlOPYX5AgpWnQy2KFGIv0+QJS4b0AcrFF8o3QXebEHXJ9TI7VebCGb3fvW/AcHk8Yy8KjZ/3Lj
/Lj37Xm17ZGM27iORmquwK65rFBErr2S+nGF6pLe2Lw+3zwv8HhxbE+L2+btr0XlUnFt4818t9vt
78+iN2U5Lm5/srr0Khu7hoqCw6glpBc7hWqeAnR2hOChlqPKQNpBb1h8vByDM3hPMQhqxU75JYvN
cpM5qO//+tu89hELiIgQxt/8p3lRzGg/A0k+DPJWANngiJkfRPW6Hhc3CCBmJr7ej4zC9+35AfND
5yf9LXvw/Z7z329PenvM+9PfXv797r3ppaQmto8fHjK/YGeXqN9Latq3p7nd7+Oe/bI978THl7pt
Fyb6PeFAA70BGd9XP767XwiN7nzf+Ul+eaX31fnW9zfoNMwzLQhJv3Ad//Ezmd8MLAh+gPNT/PK5
3t7nhzfz+z24vcT4OtbGM226L9XU1ABum+zHieU5Lz7c9mHzd3eh/E9d68PTaHPT6nb3ee12n/lp
sxkOervP7c+/u+3jy8xP8eFp3+9j6+NDTb9t3UzvT84NWC8csk2BhaKeLuRQUFhMf/2wiX8DdQ/n
53//Rc5d1Pnu76vz/TNqTUKacOd+8xTzPebF7WneX+W2N//4uA879o9PM9/v9krz891u66cu2P/X
HqV1UA//TXtkykn588/ao09vlY9Qp87SvymQ3h/2PwokzfqXo+mmxQjA0U1zkhn9jwJJGP9ivKiL
WUb0l/gIxZIqDGlrjBI1lvIv8ZFh/ss0TA3/NuEHhjHpkv4fxEfaJC3K4sHL0t33//O/DWk6lpzU
Taql4VzXDF7oV+nRyKirUarGukaYrmlTRsOuqr1d7algGZokXSU6BWVsrihUtQj3RXZIVTVj2MpZ
g84qMd6lsw3jRj3hf//5yyd5ed+N/4Wp/5IFaY3USfxdGDXvneNojk1chmFRMxN/3zvP7I3Y9mvj
alEXKzAsnyA9MLiQikl2iHbNDPfB1DKkuVkIGi/DImcT8bJtvIreRyKDVeThhHNH2M7SDCfymwPX
CcOirnX+feMGiJsZ/450U/TM/fpfdn/68D58uBCYkIpJadkW3//fd7/06giquWZcR6fPv5RjFp4L
ks8XkT1p60dDLEkYcS7UNRu9+zJ4an2pNXFI4HAcdd8IUK2T200iwxkCw4LAxVUtJyViXqK1JFo2
TVwAXqIod21bPQgb4IvraYQKTsrYXLWPiRJf/8t7mj7yv78nWxhCU6UjeW+Idv7+noQegH0MY/3K
Dz3dlBVjak71HgHmQMAFZhPb10zwVp22ziO6hW5WKHtT8wdy/NxuE8jiWfZDcbATfe2EhYbdkfjv
gMpYGBkPVlzS40Gy2ztwTv6869NB85+7zrFjcERxVOkffk1pTjCclzviij53oVpK+DBomy4pSsBB
gbuwvdY/QG7Brz9Ep7aJ+1e4bLWkp2sqLbY0ml/oNZg5eGO/RrMOES/qgg2TkkXBWzgooTgpLeE7
g03skyhT/14q+goPjHogZJB2LZaHBfY2h6GbHa/5bTCdNHzylMlI5ydZEducCGdVBCP1LdLh18xe
go3S5dnW1u9NL1MXsZHhp3FH/5oDcC1cXCSN4mi7YvDOgW85p3kRwbpurWRjWn6zKCP1NPRFsDMD
JnIa5AnDpejbednw6oAXJvIs+NQqWXMKSWlZcaroNxX0RwALWrhG1tzez2tdRCU4rCn56Ur1oAuR
ndXCBejnbGQBiLzrYFVY0ZM1GmBT+khDSGjU4G7KYtdXaonGJ/8+kMewS4Lqs0iZq469NK6+lm/N
pCq3f/6+xe9+qhbWWtMS6DuRV/79pyo7qTe97YurIppja5NuEsuy3LhVfBc1sbGTtjgzoYYZN1TP
Pr6VVZQQN52RWYNV1dVOhExtGiqlGtLoI1lu144wMiCLd7ozYG+HSAUbwfn0X3Z72q2PRxg2F8ey
Jadk/v/7bhNIjsjbLLXrSNeKE7f/4EXWvW6TeyusRK4LAnL54lFfS1umJ8OvmLtHj5Xzpjoqrkw1
+Cm9rNx2Eu9lRY9TMXzmtEU6Ag9tgs2fd1f7zaesa1KXNkJZTgsfz9EtttKIxGENypAsLuow9emi
16CLjz4NQgQDKZ6SVFJnMI7amEZHzQufg0jWuz/viI6M9+PnpmuOahtSZW/M+fD/RUVLZEvNpYlv
CSjEYxFpxrGkcBha5EjomGaV5iVpv0RZajwGY3TyRO+gURTifv4oUQaRZdjF5zKtjeU4wCNiIhuK
HV6r/K6sNHiqoXLky+lotaTbtk/snQjahzYysnNaDPvO1SDHueRZlHYBbU9Jh70Sxp/DCDvRn9+q
+M1PBMGwwZBCs039P85k2CMzp1Bd9Vr1wTej6cJDN2G1UHrZyzg0yQ2LflqZvFIdCFe528evoaWf
tKG1VuBnx3UeksMwgJLb+baAf5nAcRmVfjMCqF0WCvKFP++w9Z8XcttmcME1g3+2Kabv7pfvRstJ
+Fb0VlzLqpZLQeT5hpP0ZrSbb/lQ29RfDB3oEYaXxo7MFRb37JCQYQlmRiybyLxoPl1gI+u/mbKV
R43EwSX5wa+GCpeJCzBtQKlHO0IV7js8FyS3tPpOGp+s2pNb1ddLVEqwyVJeYdtUOsQSkKQJzqx1
qeoUojU7OTbJkBzxBusAbg+26B9wN8ljHbUUgENkOkpvJ9ix1uko23Mh8U8rrbwPe+qHaiouaeWZ
PxX0bmmQa1elsfd62Hj7LNQeNcfTn5Neof8uMmNvVlDbiAQ4QbFT9olPKPD0psTk5/7z525M54oP
5xJbcEiommHqJNN9OAWGMQxuOTja1XHyCe48tg8D4JfDyMR5aylW/6CgSsNflsXHYRjxcnfDDn8b
LQMlKfGUwq9oKmM/Sm1jpMq5aciDMQ2ypEPVa3ch0kdwz8Mh956btoLBJZ11XjS01vBAoV1hbJgO
xqOX0qRoQ2KoldR6khLbOQzwUW/ECdc78TaD251EZBBfHm1zmcWPcEZ1MjyMdeKjuOi5Dt51oZ2v
EjMCMZCh1fnzJ6WZv/mkAGRKAwiLbZjqh09K6UXTWtixrn2efjIKIg+J7/scgTU9VIVmLGGmYVXp
SvLSgiQ5mEN95ze4TAlxyg+Di1ZGz4dTqtvD8s97Zn0ctljY1mE+MJDUcDFoH/eMtFURqtFQXbtc
zw5hF1UXxzRTssOe3UJBt2+TkaxMKPQ8oGlJKPvGLUYAvhbGxvnnm+sRgJoBZnstFP1USoQ0QdOq
x8F1ThOUYeG5VoyZFeMoJphgTSIQjtbGJ9dE33og6R46/VNncV1UOmxlY46eLbLrNyUlZpn2Twqs
a5PEZrHKDAClPe6doRgdOH9U48AJ4MKZfvw6ahGVMPVFQn5K7/pIcwLHX2t2VqJHjExsThMzPFH7
ZUecCgbO4RxFb2E0NEckTfj6jCVjD4zNmXiJYIGuW0mlts3zZO14XUkY4YRH8QS9fOJbVnqQeUs7
DeL/dv51DOfDz4XpksoBpXNWE4ZtyQ8ntFFGjl0Eg3dVog5asUJZHVIk9eXUx0ysHDHbfw/cHsnP
SD58jYDM0VP/qR4VGjVUlwjc+yphTpzNAeo23tJxXBo5Qd4MvXe2jTMTiPdQIyfEwxRaX+PKY24T
tqAYnY6uUxWsgeRGF1X7UteF9oBzFH+8pZ6a7BI60b3a4oHjA1M3flh+Cxr6MHDaeix4pk/soLAe
k1rZR7rX3IlQkJlsrPoWIZnkkEaNFNA+HnhLrYEfLAsn5iwOY6444YF2CG3g+IHAvpjCPqOk1nK2
Fn7KUNIFyH102JYc0o1aUpZPekMAibO7o4596/i+JpprnxikWvTwHwLXPWpBtVKjPro3SX9LMuC7
ulLaGztOlzmpWRRf1XQFhkzbepF4gOgKk30BV+GYWt0ELQo/aZQCEVdQxAZ8ARQCkVQ5Iv8ihbLa
+FD+4LkF96CakWGEebuxw8re8LQ6AVwh/YTOZTLW0JOMzD5cqhl9wZ5BL9b0z0OpabuGCewCEgGo
wF5QmVeGI165ZFVWq8phPFC6XX91JUI/LWzIn5KQLnrXsRC6Jt9GeggAj3zep2mce6M5KijE7+G5
NF55rwf+lHVdkUyqdygMCYe+S9Q6I7EekpbZ/kBQjZgLBGDSxurGki5i1wbd2qg0V9h3mOgbjt48
sb9roeKCNIHVM3bAU121PYeto1/aOnxFj/uWSqTrWNys65BCt2WutGuldTFK9zNYTwxDWbc2siRY
lho/iNBQIDOQz4SdM16bWfXdiIXY9faI4L+V6hPV8V1WqeOBry1YKDIDsDpoW93UvQXhTmeSb0da
erQi1SgGVjVYl5xDZdvnTn2ia1Vm7sZJ/aPMmh/IxcHZllVIZx3dgbD0au27VUWoWFCdY0y/Y9KU
OzJOk4NwhhXlDMgsLtdbBxAT6I0uObl5dWoCG6CxIfurXQHeyIWyIH6zW+NQHu5lDOAzkX4OStAn
Cx2TK97cBPD2QJ556zIL88YdUd3RuYt/ZjEHWB/bzlYjgBpN+sllyJV5VX8adNdbNqZhLQOBoeyu
YATOCZl4QUW3DrXVNpuudNAHRmV5T5BEdW/EI3ouXfCx+mp8KGNyqDJ6DEufcj5oiv7F4FFHRQVr
lo+K/NQrvH8SnfIKmUQ0Guolrmv1MoxDdwl3ZoqmNaj5kKowB2GYgEpKHNLHIj/wzjhe9jW+0mPi
W28NEWkr0x63Qd1b91qMUi/OKvq5JnpeTxL3aqEVX4nS+TaAQ4hb/RXju7IhIM/tln1N1KLNL39F
bw0x0+hxrvXrH3Yd9mdnWtg5wu1CUhRibmcfXGJ1Nm0ffx8Sz7uMdVfvFOFeMlgcSjEaT1lancrS
9U6BpWt3jVO2W80vX5IiEo+WJw4+dvZzgJqB2sNdq4uIlr9Mvwbj+H1wFRua+CRgqJ32OObALUfO
lATnQtU0n/2cuVA0+sgIDA301Whf5rGMFwb3Va8EZ9cuge66PllJibuZYGGoBXTGd21hLDgRWCu/
arN9R9uvsIjiarL+lei9fQyO4NGIjJWLt2DV6uNn0x+wtBWY57WmQCzd2tlTZwC9QmkXEcjGecpf
EgO0rQQ6H9uvXMSf7VK3EPDWFjkVGjHIW79VfuAt1XdN6V70LEP35zTGs6aJZ8Uf+1Uv3Yz8RdJU
kWdntM9uq8ze2d70AisBs9kCQBqtxdn+Nm+K2XAyr8qQpryMxrUxdTHNVI7qauw5V79vq7RkoQsB
TJ4CpIqpuzsv/F6B6lfZ617hY23mZuRfixIQ7GQ3s1MStVBFj9XKlghVVZp8hs64yLJddHamPeyD
aWGT5g1lwr5TLNFuCy2g30e/zu/adiNEsgs9ZVglQ/v2frMfHH1LRJu8Tps96S/NPpkaw01AGrtl
oNGKi6TaJwa8Nqb026DvBywXCm27eeFrerVXVBY1oRJW0pVrOi70UJxqWIGkGdYd1FPP8J5Lqykh
buJZd1LEK6GkNxoPMRcg33eWOmTbg51ysIxlq97l4/AofE7UyG9ihkL7tOnNXTs5TQITr9e8+LA5
diEqKIK6IVNUKDgMbA/AbV+EMsWOTtKAeTHabf6+Nm/iOzG2bYVTO/QLppEsuBbn+3lzXvM6Ak/R
MfGXkFZHCREc2WN6X/baYzhlCpJ945GpYSubjpP9UvgDLi2B4hd3/YYe35M2gdtar6lIWB0uahAi
H5H1oSwyZWVrP9TcOnVdiDpWhdVT2vDRIgnHrwa0B8q6gEtsWDQSi45giw5Ebhdm59h5qusyWHvE
yKwUEb91TrUBF2rCykDt0bTgW5AnAH10FeCuILx8c7irBnrJFYjXO7DafFDUK/Zdqf6EDv3mCGi2
is3h6TPDjep4V4aQWmrUVlVkLL22I007RIYXDenOBCsmC679Makb2yB9SxXw/xK+M2h75Nmm1yzw
RB1FH89z9RhkmfJomQGeFJfw39LLTQL0EL0RFnqgNLSdTXrx3BWaDXmza47L187xsAHNN812ufl+
89p82+2+74/9xz/fnsH0KQ7WrUK42OwrvL1mMnewbi+TFyqiF0DCvzz3u48Qqmg8pXxjGJrsjrcn
B5qBs94vfpRVLtBLT/2vjNPTiEWL/ONuZK43v8r8l9vj5l2ZNyMvF4z5kdV7g7I0y7BBZ9Ovw5Aj
JJOmztHHBElm9fcwJLS715FKjqSTiPfYrzm7bFqMQpCkHKpzYgUn/EFbiwFFGCxTKBGOJhYS6Psi
NDFAqVYk4YSTqUKtnGJYLr75YWDtAtU39ynyiD1ZCZMUDD8hyBL/sZOSI3n+87xomAftJTHxC1Gg
8IZtFBiL+S9cBc39EIaHMiSTdL7ffNO8mDcTM0WmbprLanqS+XYwZP9ey2Nk1IRXkA4wPdH8AEby
KI+YLS+SfJBb0yUgRyr1jkCDcW+WXDxdRa3EIiZBGRqeuQ0/e537aCamXM3GNNcz6bfPqymOnHFR
zc61+YZ50VlqjpRqEhXB7grR5OlIrScz2bxwJk3HbXOWItmmQUPzduNsELxt3h433/u2Oa/1Hop6
p5KcYzo0NEuS7SkiiOnnGRm6HKcx+xPcq2D9i0dxjj6bF+nc371tz3mN/7g5/+EWDzlvenMw5J8f
wnCgxc4YkRPQUOt4D3ZMEnLv31dHvUfne3vtKoD2aHLJMfGO6L6Awy3hgd7Nr3K72+1FZ4XXbfN3
95u7YbfH/vLG5798eEjnQFEc9ZOjI56jfFob7y/eg+7Q8vcczNwFJveoTm15NyGubDt/MnkEsBwa
sn1XJba5nb+z2zc6bzo1ofZIWSc77Pv6fPPtrvPa/PUGGdRHiizTA9pWU6Zo9mTc6GGwhZbMuL8b
nXxVNdmyYCI+K85KyPDkak6/gH4UYfV5dkk686kDYqC30kBYkT43gWFSCOIVg6dU9P9eYAtEiXTb
doFaLpQK+GGuEXFnjyYzjOmpp9PTLIIzheZRl3APsQJkxAT/GqiyW8yf6vy9lAx816LInnJmde8h
xuRe1JAk0fXXYGz4AD98/PNtv3xF+fwznb+9X1bfU0GDpnmVjffNJj1gb5pBdhiysceBJ1GDFnZ6
bXr30MPOW8aj2T9kURRh4GHGRbqCBFO2DsLc3iDNmois9DCNCPsK6jB/lYO32bSg+hcZQ8m7UIzl
iRbEqS9E8cm8kHSsH2V6dTUMhRGkWWLHsLxkHoAXX/s6apVxLjL1yewI4RH1uYnUKZ3UuBayFFsK
LV+DdVCZw9mwo3gF4whwTkyXqCrKVSYKC4uY/zSWis0QwXiCJx5CTZZfM05Wd00cqlh8W3+lBFzr
iXd7LcpUg6fS2Yve0N2dOiiH2M0pjVnqq+NLa92KcNzWEvFq5I0rYm/uGgHGM/Pq/D4ai3XZgGR2
VRfUdceEnuyVt2DsX1OlzQ5BSAVKVZk80WEirM9yrHVZIXTWI+jUvZ71OwRO30YawOsOJtyUAO1d
1GrlE5ySGuU19IYXIKL2bkjt76mbDGu1ahzsgl0Hp9p5IAE4eLCrsdjkbfjcJka9ojkMrm3IPRBC
mVyFSWe+iZaCma6N3qbygl3HwQAjkGpV4MeAqIIMC4b6yRwMcK2p6wC46yHNqyVkfknoT5l+Uwgp
OrU51GlQY1vqoGT30Oo0RsvfxUF8DkOr3cVWdDUcNXlqyFBiWGR87cWgvpTxVtXN7ACtyV475B4t
wVttGquVjF1a+ETSW3VDxKUwhLhd6dQM+D6+jbZO6EtuHgLYpqmL5pvu0M8ko04ZqZhF1ApXjklQ
zd0+oQ90TBpJIkzEXEx/6qtSvsUeWnFPNGKrZV68sQtQR31zjCxOCqZWFReEZw3ac20TV5pzLDIC
XGqlZ5ztjphN2vt2IMfb1vrhIfDLrdnA47LN5ipqYD29PtCjTGR08Oqg4qcWMtFDuKZIG3+76+3S
kCZmmBI968ebpkbAGEbLpjXkkTyDF6+1tR1hy7sCXOe6GaghqmZOAJwbkVMHZv/Qd8prs40j44r1
3DnGPvxgNfHbQ6B9VRSFAMaWdsJQeQRnj7VD3k2BDdciSfPSYv4TOE1FkJ8ditjk2Mrqe+J4wTl0
tBf6N4xgmaGvNa0Dc2lm577ghzV0ODCTEk5UaT/6uS6OydtIy/mldr6KfHgYgtS9aoHxqhdGf/F6
19xnw3CihZecTTvkJOao7a7MenUxZNVLCcj4URTRKYY6fqzU/huxHxDZGt86DUrSLUl8HnC6E25L
c/0JXvmqU8N+BUah3KZVhndAIn4uYH5IRd0Een9sjYH+RdDucvomVpaWh1YbnZUQIXvHB4z5ylAA
9o7PYR4j3u7vQlfgJdABj3vVVSYBeXbWXgnMmFIxXVEtthkixRhrxqHflAQPbGjaoOhv4df6UOvx
wFjZhvRIUK0Tqc8JrEVq6j1lTcRUUQ2mH+nJoYa42LcCHFQFH6QVpFhDk1Txn49Y1VxDPzCO6hcp
QImtVuiLLrcXLkF7uLLCz4DfiSQdJcaGsv6sZCSDiBZQp2KnP4Y6/ezn9pq7pGsdxD6tuyY/FEQ+
PSA9eBSloJ7AJjlUE6aMURm9+K9OPGrnNJfnxo+q3WDjSGVWfK5z4goGXywgtwb7KB5BpyXym1Cz
JwceZO0Ncu3l9jYzx1OY5J+Bkp8ts+w3qkuv1em/qHWkLTOkNKvQKV0cf1jT9B9quOs0p3zTCPlO
x5PiK6uy3OV2A3BheA1sXd9lrfHaicbaNmH7UJvhTzMKyy2W4/vIzKjmJv6yZS77RDwXaV/2UO6S
4UGCfMPlbsFTtdLxsYMg3evwN1PdglPArDUm3ORZE+rWBoMYh+LJ1+Wypx1wNKEH3NF5wKCmYHAa
ZKseBk/dZeR9tubwCQRFtcpRgZ7NNg1X5F85JJs8qp1RHj1oeIse+zIkbblRXGaAg2JjgaYeNeGB
QNkTgaDGyskknbJu8kdRSUpaOhb0htQuGWhEqo5fs24or5JyHSEEjwzlrFVH96CPu+GzXkUnXY+P
cLf9R8ezwHj4IRrfqswr9Ib+s6K77dXGCBiMDvKf0Wqu7fAtEEb5ValAGeYFNOQ64kdLNTJlGt3h
a7VBt5ckcFEDivLrUHNNk3GVo/Om0ccBUW6b8drWaM7nW1zdKw96n/6IQiLckKIvkgF3uNqnR2mY
CnRaxlBiDPBTuxwweRZugpzXMcI2P3lhD4/JRIJfNIDitTAKn4fauiu9DBKBTMJ7+Mn4DcaEjgd8
wmXXp/c9IYKkU8S4U3V9UVni0FRcGGwrJ0q2Hr5bZk1ChEZu6RC8KWpp77x0Om1DfVwNKS61kkEl
Q6/SIcezp3Q/IHpoiCliDHWxrXqzJxLT3PUSfK/aFlB7VUN5jLGSSsP4mQ5N95Kb4T5SrQChSBw8
VCBdQTV5ePTD8eI70ZvuD9mpalMITvSp9/VVsWkCWhANQ070G9ouTOUNe1MMqUe9O+EaRlVUWLs2
s7pnSiv8fBWIlKWpE/7iGXuYl9NYqXujOK9u4pApvCw652SEDuKhUWB2ivpz2V29/AsvOe46PoX1
oIGbsoh0GlQfCxGJInTu9WHhGpRMSbkGA57az3UWMbxQgHcmpWvfaVH0CWipS0dPjAu/E9W6tAZK
cyq93dzFR6lW/mJkpPrZMOLntjMYwVJidVzQh0PQAR/1+6fITAXiMiNad51335dUP0OLnQgV7J6B
jLedPmDEIb6xxSCwV603mnfaWYWzxwcJArD7oqeVtrLgVnowD+/gMBvXvoezWNT+0XYuvddaS5HG
j5nHT7kNJIwjjdM/Qxh+FcN4r416uHeYK3e1Xd0TN1CtSJd8CZg1U0EegyfXak4eqMxFYQ7jZhwc
ANPGVg+d70HRxxu15XCtERCtQhvzaVSDAiCLIawMXFnGT0Z18dYRnb1MzZSfS5P/oJnzYDZC/U5u
NYVkx/rE1StfRYO91Ax0VXlsP/tjMr75nuXim8GKWOkFY8Y2kgAtMNfkolA2jg0lWjE7Z1d5ey6h
6otapF/tHGB7UHV7NyCqbjCwd8Pbbo6j5zvH3EruNQuKJzH1AE1iHBNVxEyjZCxNBAll5Mi+KtU0
8nJhELhNtIk0eR2LtNzWU7lEHfH4CS3P1nFc5Ouut5a+B3m1Aix45ycdAogQw6EbhdYXYjYhkGBK
N2OL3Jwp4hc+JiAFuL5R1KnbOiqgK3j6RaaJvJhptyGhg7JNFxxoCW4pZVNXMcYvhZNkh4KTAXEw
xVJrKMNlJP+CjaxdiCn6A/G9chGbVr0tlIrRshVB2Ugh5Uc9DbuYwb4fQ0pRHXFElEC92Oixuzzn
NqbDWq3BA9gqQiRHXvLeGfaRUL/0SZwvY40Lik1TNe3bI0OFmj3I9W1u998LU7vvh3XeWZyrE9s9
FJFzQQV6LzSKLVqBiWMkbKWGuBEkpn0pwuxLrkWHoMmVDcQ8cFsjlPWQ7tum6tgdhlUhmoi6xVyU
PISD0u6cCYjcK/InAx79oJTYoUrHGHe91u0srm33gsjOsugYVbQypYTbv1kVDRgDJ8yzqUb3iVHt
+95l2GRV4zooi2gVEYwnM0KHBjRlUBMAWEK/JkzwlWwb+0cKz9zIvgS62pNErN6TrfkF2LZzbzv5
p9SJtH0tDPJ782pgvNm5dAFNvKhacyB3BH94gNTPT7XkZBXMgLmwILdskzNarL0/PWdi1qQqYKN1
tKc2zrekVSZ02kZgN75J60uVD5CsV/HQmCTN1OUiHNDOIS5MNiquio0G5HiF2vYntfEH30/5sDKb
rw8OhJVbkK087UvWuSeGR9Ve6tamDL3xrAaoDcr+0kZH20u+FEanXQSGL5CYRY43OhvvgZBbd7le
uisJotaF95tptb5xh/oy1HhgItPdZ8ajVcTGSatrcwHBODsJnzgp8CpRZgUnx40HkhbSdg3LF962
5sMNAcEzyzO9IBYrQ/HjNefXBfWSiiaHWdINIlAs81twY9NgPFL689dWp3/ThBg9bS6jiY+zWVWB
AwzVN+xC8DVbbJCy26qyGneNRWgRnwL294DkEN0PlvNvHJnsMvKSfNcF3U9kiBviH3lsZNDtp1lz
1wva1cBCOWEbh6KJfxQerl5kOCqDoyzaYxIiFDrRHiDRv/hSOdKlyYhLfFVyhJqSkJULgmgYzAXX
+3kRIXY9FcnwqYvsZsvILzmOCcZ7WTA/S/0ELDFKpBhAiG8MyZbpzVMFm6iOPlelgVTSwRHuWrkL
vKRgkgbL9m5uO2Wi3Yedq59Ct3j5d2kgVvSdFymHjBv76Mj92vWA3HQ0c+eYMh+5C5k4LyMuNtvI
kd/p+G85GTSHooquRRRpBy+0jDXpdIdBt/nCVVM5GU43LtxCWEutVx7gMP1gfl1tlcH8KvoUK6lC
xHXnZ0TpKkzcTfMzDT6ySiPfQZCrfs9G3IL2mCpr1TCrQ9PA2eW42eYtZmu/Ag5EV8VdqgLMF+Ey
Kz01qAtl1OCNMsYH3BXRHVETxY4SsNgVNZs+FD50BANsLHtKVgSFt6pSEEYhjY8NM2Jw8hxcoPXz
+JBmxAAPyfh/2TuT5biRbcv+Sv0ArgGOfhoRiD4Y7ClpAqM6tA44Wgfw9bXAvPbue5Mqq3lNaFQq
UymSgPtp9l770SulQWQzlJWW3U2VNfXGCkH8oE9AfRV143BkEWF/uPVvc6E+Inn42tONnajDP3hm
uktnP/dMNZ6KInwwFFOa3iQLfkjN6XEGE9/3Kc51G3UPuRvOkxsS72tT3Dh5dSt7e18lEluqic+Y
ljDdLyqkRIhX+D6T17PICSway456HlkXfj3Z7zon+8CKUtzcFsyKm2AuZ8CVRWXqh4d0NiEGB44+
GD51pkL1e+EPm52YV2xu5qPXeajdWgJxjHVAUvbdb5WN8W1SyaNIxnuaxeH7tML3ywq6Mfcu3GwF
M54YTtL9bKgIhMSicnDkMUQoGNl+iU7OHSK2vs2DLMmt6wubyK9ZQdu282lXw8gHk/tM6sSfWrNj
TbpqOhSxO1xDWYRHgsfLbdVbf43OtG9+h0VzaJu7JkJk52XZeeEp3U5tMBwrj/V5sS6307i0Hgx5
LLoa3AorL4SQptywH5rOtR/qx3TJYSydZiPVd915b0oZN8+es73jW6R4h+YJccd86/PQ2fQyGW5+
Ut6NpjW33tqQJI2bQxkdPpYh3ftjQXDhCKRBhsDAnEG8aY7EsPeyV5IVWPyOPhnlYGpC3JCtU/4S
Ikzox8VL4xoZKBZUFCLEWUyUk3waPCoSMmD3Md7GqCZ7gMocqBPik0fkl/YpXtMaSpVGFGMdgW9e
DjZmdreodfIdWsq1ZdADbGTP74g21f54E3DW8CSICKBffCRNy2GWxeJct5DWenOmW1+Lktyycqx2
9AisL9m0q/bYpIgvFyh8EUGir7YLHCtmzc/CIBYETuDF6ItzPKVkfcfBzhFDfMgHCycSINNt1zsZ
+zvzM6SCcpuW73Ghvo1FYZwHV+TPls0yREWB087bL0tCENC8mA7MqlQl1W5Mkp+OW4ysGZ8TjouH
1Kj+yhnah01LHhSg1LqUSJl5RHDZDRXn/gIDtKXV27JHIXWgzM4J6RBb4lHzazDfiUKo6BvneONh
PT4E3RvRkGFUBJlxYgVvo2bCz9rHoj/jJwVGIR3/XPRwg0pg/nvoBxYLJ2fPG10hlORFbdnlxcZd
VBOrq9aJktwcLiawNTdF3VQ+Jv2UntR6zOoZmFTvp+pQj81LUfoBIvAbUXPeEZ03/ITK2f8zXzO7
5zykom5VON/nhXahNcp8v1Txx6xaFSUiAP9Rqg5k4CO3UXY1Ov/b1wim9KFsuamwjsV3uy4tdrgI
guptz+sGS48l4mjuuqQYDkb7J2uJjJsy7TxW4/jblR5cpFhHXW6i1C+J/fYn98XtKmNL2CCyiQbM
jVeHTyP5w6dCtfSs9hQzJVV/+bKf7CZ7Iw9c7DpGplsCCegklUtxNDJF0auEI43NHyT35rsgKUxk
tz1p2Ta8L5FW3l0MJnBTZz8tbUbCAgsU4uuWvZHGzVEQXQEJh8oa+nj5LKzyLRiz53BKoDIl2RQ5
IwWIZ45yb4bkCtfSfZg6f7golgjmg1OT8+Iq+8+AxOJqSZJlrLzfhSHqicxsedxCj5BkCUErKbjh
MiqV3ZL5APoHi2jCYC0wRjSOnXJvaTHKS17Ed12ZgMqJYdTqJpY0uNqSOZKEQLx38+V3YbTJVpoD
z1O7NKchy2Jq7vrPlxg+noKflSIJAXChl29SN4gPJl9kROBld/f0vHPFmztN+i/Jz9uZjglxnDMe
R+snBVcGXF4w92un8mYH9ePoZQwb69Le5zXy1IK3ecu0eSv10N5qHVyJ266emduCUsg8f0c19dbn
AJdZN6MeyNzgiuDou6NUe2kSPBKD72RRW8Zik3dlH81Nh+IhmFh9tN7Vi8ljNSWapJxQqhEQZlaF
7PbDBEIVKwmkuuhDqtra5g3BJqiKh2NnWtelVM4tRhYNO00788tcpnBv0jbZM1aCT7SOHvOkAZTV
P4piYkpvzMXe6fNvDc0wyH3jfST77xCg+bwkhbp32SpeDIFC2Cw9sWsmZx0+Kz/3L18fSsPhmevk
c0mAAspN509Kj4pwGPXcRhvV55w/UCXX16rwpo8iI4wF3mFlpdgbqiJ8VU74UvIiXJKOAKouXN/q
gmHcVDLiAv5/RwnX3YUKQD6YJWd8ZAaMXQ1MNn5Y/m3CEa6zWrjIOnWzC2leWLKAAVxaCpI67c8u
mn+SxK5NOZRv2ZQXT+1P0TWHikzxN25n60qOEywagl0Mkb+YKOsjac2sbCxnvoUWMS3LmhzYgSAZ
O3j5X7MFi1yetjGOplYZAe4oDFP2H2bQZkfz95Qa6aXBzX0obOOl6vmVGNzd3FvhbZbFyagzH8l9
CzrTEj+yhuwFS4KOqgPgfzpgyptNYqMpan2nAnHTgzrD02KTjd2QtOVAccgB17hkYh5RiCAXmiWz
JRnACvBInKEZ8XZG3LyYHa57baX7PrX958qfD3aPVq8OrAdZFT/6ZVXQjKp7roo1z1YTjUWvdlG1
C3iwYlBoZXV/aYz0UE/CvKdV/c63QEXOQgk+29ajnfLlV2woQbFKCfgt9wiXAO1rUxEf0OgClmTC
QgAxkj1PXOfS+GnoEaRaoBYQhC1kvey9B6Z/TGM9g5vxRgar2S2uCiAuZARdy4AYl3ga5ENb/AwJ
KMoCIT9zTtONjXwFx09yU0WvI/LH8r1r5ZxGXlbv3AkTh6Et+5sLHYxRx0dRl/G57IxXW/XqgbgF
IJeOFR/ACYAnDZendhqrx3gC5ej20ZiuUF63goeWxvkdFjoUhepba6ruXGMZQ5pnIqPJlhGNbNUT
WqtENLr0DyKAuTe6N0xHLsyc4pdMCJWtg9m4s+x/CUtWH4zr2odpzWaNyYRr2xfunHAzN9K/dCKK
O7gDBi7N4xg+M/cuXgzjbzn34L9A/JL2TqujVXGdmIzcSpM47SDJeNryLL16hX3Pnbq+h5YvH8ru
7Z9fiJHnAkk2VBUEe55TEYRlI1g1Ku1EmePwTaY5e82E5iGxEtKEe2Bh40CKlW4X//hluBCaCkp0
dJSsiupDYCJvzL3g2oysrERi1Fc95x+DZpJnWuZjzcKqSwcPuGpjbH0ikJhEieNXp8iXgOo3J3q6
6/n55pz3gdsjsAW5KLJl2PprBn0KK9ya8unRTeg4k/ipTa3pzt+ACp3ImlKLMirieorQ/B5qflhb
ahprhzrUv3lL87lIOC7TgISjSVbSZFt8T9bzxPehQzW98ZR0RGOY4zwBpvEhVEL/OEJ3jmiqn8rK
1qTFwvhtNEi0Zl07qo5rX4do9hyyt6u1Yq0oi5HE5Bs1cDkw7Ao2Bv4LomMKytKuvkBRYfjEPdxA
MRGpX0V53F0adwijTiGbG0f8ZnxNaBL78RAMDOSSyQLbT1vW6F8MMIvj7MwpSF4ZbC3VEmeTIee3
RW9flbYuylzyO32yohXI4LWmLruIStWYRcGutb1rvTLQH5l0M2M9ur6eX53cyZ8Sjqw1jWM0/flF
dy7/hpkF6MqgUKi1PCO6JV4ESWAoTZccHs9MZMEubgd0OVhoZisVr77NV4qEVzoCe43NmFcH6o9n
F87JoC5+qLTaMojbFUbm/bDxKPqAofzB7jmYhuBirYen9M3haPJzg2yybdXsUfxZBbjOrD2K2md+
Jy8jaj5ctKmLRnq1T2aMCFlineukIUqPecbWmxj1dn3enxVyC3aaHpFnPSQaGq5r64mP2PsxJV7/
zg/rLdMBcXpZqzeuPaAu8Cb6TjN19qkD/siufzqi0Q9xQJBB2NE/0wCpOKT+8OTzkmJInsiacQf1
XfhGpGX2IoWG3jp4/eNSy5PTrPTElAi5dTNHDCisYEsHx96a+emJDBxiI6wH4eQXf34dHAToc12G
HJDlfK/TCYGWp78TK8EXGcY7UdtHg07pWjo/DeS4h4R0G5YSDdfm4O/YYCakxnpEO9UmJ4dVxO8y
7Ym9wT1SWUC8qmbRUdYSuBUkKJjLxUl23WyrQyUZwfb6MsyjfnxNECtdXHIqZf5O6dTsEDPD0S1a
Mxq85RjENqsSw7NPopJvSKWnS+hM+jKzKZo61z4PumhuLYKVQxiAJCRZ72IKW16+PqtdVV10Yb0n
DdnHMWEu54QE2fPXZ9NCitpkzMySyu7mk8fjeRhtexedQGvF81YIZGNBBlJtGupnjX2ITTI/5moE
Szrl0OVrv8KvUEAzn+H6bBsfG3ubBM5mqtIJQGm4/bKXVaxXX5b8F0Is8phi73tHv5KG1nc1+cOz
XWbq4mvIZb0mmdsz/ItdrKaCjGFgVy83Mfb6yc5/IEt0X3qnODhzOCIwG8ytvNSqG3ZWLcS26P/W
mfyWUvkfWD8w1UW9zqW8+Htq2zMrM+ovmZ2zZPrmmJJjLg2mXRjYNJEy//zSR0wJaWmkajS3xdGQ
AxOBulxXDDKDgMTndHxNw1xcjZSTkjHU58BfJEert0FN8dfqXfhxLq9xa3qrXqW/jI7zLq3pGXke
4Cty0fNskQcrNnazIHzLXdybEwc14GncuyG0yjybaQyD8dKyLrqEsbyqISl2WmHjdWqqbrsfsGuE
AK9c+y3B9w7EN/B2PVtupqfcDj302n8ksq14yGCY77/SOSojUKwDy56gVdltFT66CH13sO+INNxm
2jZghabsktXrUAZNlAScEpUZYzxnO0WUFuTjYpAwdScG5m0Idz7VJH+NbZFHnRxGVnu1+5RlXok+
1T3lpNOL+M3uiDt2Oe23oYciJfNLZqPV/Ik0vDma7jkxDO/GKIuyXxhR1pniLSj9P7JBF8W9eZBs
XuTQNajegwzXJTPdxXW5B+b6iLBKHzUShCpl8NyMR1ub5tGQPzG61Iexzu4pA1lQY1Z37Dov6jx9
KIbc/6WPXd1GetHDcy3ae5CuTGbXKHd6YP4JWMIjMXEkLK4ILSptYd0bwLO5g21Z1t8IzgUl4Dg+
5wvZoUIBE9IxXZ6PaGIOqyY6hmWP78Xzp/2UhHAxfVnepmr4NeUWc8m4ONmz/9ZYrEgavzA2k5Pj
Fu/JRuyVy0D1K+61FjsvCIFys7VtCaQ/K7f9ntjmgyBF8bF3xd7OdHLrAutxHtKFQS252hyE8zlN
MNSblck+jP0T/R/JA65+MBzfPLVL9/zlJ+gd6xWBZ30ig659cJz8JW/r8bhU3nvv+CWttT/jUjF+
u5qbQqYF8L45DLHbaGx6bJ2g61j2ter7z6Rt+ks2zquA1P3H+Pz/05j+b0QUT5hYFP8PRJQ/Xf+/
3rM2IVHt839AUf75L/8NRfH9f/nCta0A9Jb3RSD5LyhKIP7lubZjYbsjyYl/AVsrLpo+hVhi/suz
qRd9VLueDVYDO/p/YpmskLgmk2mH6ZCjFP6/kFE41KCy/DfzrOuwZgG94rhYl1lf2l/slP9mWk5m
R6PjStKTNgBDB6L+I8em2wqNm8Tv24tGnBCViny/Zhg+eyKuGXBeC0qZB4b6+HpOehgRrSRkdgN0
qKoiJp9XguzXyZ7aloM9vg8T1jYqDiiiSRJui0bF7L8R6+skvmUeA5XFQyFzFjb72zahOhxEW0RI
tj/0J1YIxXi28XcDF/KgNAEL6sgyk8oJG8re9Jid9/ZuaZpTG0z1yXEMuRtngxy9Sn/6SSqvDoCL
3MO1acWwGZNyueoFP5VfcC2kzZ2Qa4MhPF4rK9ikBdDNUpB9kXbpoYorgIxWs0Pr4EWWeBlSrGN2
MYzsEUZ6EXt5nDzcBHL2nKjBWbNWZPhA5wKSZq/CaLLDdotCRx6cAO5qnRjQbLNiYE8MaHZwgz1Q
mnak4J6rJtuK4bOd17iD1cvFLc+xK1Ckq3wzD5OOvFndWg2Z2c8o372GPtYyWAmz7ScIt4GdRlD3
XmdDvk9TBXZOEeWApOnVHoNnGXRc6WV9mlyqc+F2N4S1G+solXhVPdB0MzVeLWFFc9+9e6l+coFc
jNoD0cG+idiOqm2Q+nwsIttk+NMa07hoFd49yoRxCN9MX306XNejQk5X2O0eXQqGiz44rb9rlygm
+hQQaNX90DkDRLeijOtlOG5My3kgdUVvTK/vGDfXyFEmYiOtCrRwyuAR0K1Oeq4TezwnRMZcApMR
9Ehwfd0V12UW9GOTVaO9AZTTsOnOhBEzGFBwcFmrHfJxIeAvQKcTW8hDcqfb12OKiLhj01bzgG96
8Bxbs/FBDGdl8w1rNp4cokP9lgcuQR9M97dT1qIBoRA9NovkQBgljM3pF9P8V1NItbfW0a1Oipto
gZnHpv2sLHFl7/BEoPK9LtKE+NsfTlL6ZGIwglJpC0TU3BCorY8sZINNQZHhZuxRh1XqYnQhm2GL
EtAo0isNy0bi7sfYYx0w7i98J5tzNypY7jo82PMwEwlJekRis38akjiSw/AhaCZOCQbXaCAHnpOA
12xSiEX8bqPa+Bq3xtMo3GbnN9j46ADjrj1Y3ah3tWOj2ZB1VEqfiU2WvhSdg6RvoezqO2tDXOdD
78jmhhBvP/a9fktf8VczKHoOpDAO+KSJHFfL77wHQMSq4LcbNA9xPO/DyuRddDqJ5A6IKr4gApyX
Vkd10KfftPsYl+gFwmmVliwdeJnYx0dGjnvxLc+fYWgivdVqN/oii+D3PPhtTqwPySft/FFZ0x8W
9P4hHd2HxptOg9UiuCU4hCnPvF8Kq2b6MT7Oc1qC93er7RgIUNgDqH09HJF8NIiZkyeO6n1oxk/d
eI9Ft0RtmPInlA9+VbOXLTx7KxQJxr6DLmlEGL1LaltuQ7rcTZqZRxP8/ry4WwvKN8OcnW/6O9Y8
nyZC2ShJFhx9wtn78XDwR3R4bd7BFA+qkfVa+wv9SbmT0nEOZbucGoE2otTjvCEt6HlqwvgtlUCT
yheZNnXU4wGiBnHQXaTJuauA3bR1+kdho7BCbROj2UE5tv27ncTjeUr1ux/aBCo577GXN+jYyHjS
wSkr0uBpRNBYqBG46Ei+XhC2ybqwJi08pQ/Vqr/KwP3j5X8zw3vH7Ml6aQ5BAxfijx6QQ0l2JrNH
h2245qsvZRfp7leS2foB2W+xrUvT3LDARr/oWbsQd3jlMc6eA0j0zLJSdkA2ButdgMc1aOrlAKgT
LThOryfyW33mzgRkEYSToTdP20weYhegPyDWzYiNauOAJCl8utzCvkwKkQJD7W2bOm9SoZ9jdNfs
upxJKQucGIYxCAYRIdFCDmAZG5lZJEbAADNtf2BTnrw15rELWAqSaDQpaEpsddbwjXwft7F4ktDN
CwfNVMNI49zBydhZLvnzeGkMVnYkGkeJZkrkFqD5qbDNjWcRRT5XLy0BSNsyTPLDUoQ/vNAfj/Iv
Neu3PHDYKpXNUzcriNPHaUHvjOfrXrJtKD2UUtO6GVIDflq2qW2PxpFNA9TXpD3YniKbJgRWkZUJ
w5YYLy0Dl9xFvVtm79wFUB0Kszj4RrIShO3T2HKtod54tIsueAThhUKywnnI0G8STnrx1q5/8bPT
0FfIbTBCXzNP3bojqkvj7gCHz1Oml74zcEOiqnTM8CXrDPtcj0bxaAwmH0otT0ZODBcptW7u0/MM
L4vfvOHYeS1iHpSk+Ehr4iCmQH+Al5Nna2r2Wg3zqUbMikPVPsjEAOVth6cmUwuGwRPnKh2JARII
SU8AmuoJ6ZVaAeQN3tdQs0+sF9bigc+/1y7hfh7DJ4gp81M8NFg35+X3AM2CIIom2POq/WDr9Dz0
s4FWi+c/bEbcTTyY1Bz6mLG326K4OwPmF/XAnFTWd1e7u7ou1G6oiOGoNY2Io/4gpB72zVT/aYaZ
+ImG0ZFFEkg7Olg6XGBhbE3OaP6r89il3+VkvxJJWezpUp8TCpCszEdEXuEQpfFMFHENwEuaJ1Qu
167FUmtzHWXEkO9GWkYuhfHmj98yEMcxhKkdYdcbTyZHd5Lyjs+AUaJIfjS+3+0zy4D/PQI9qJf0
baxRy81S/EhjuF5LyAWPBTPspg+vLbBIN/LVKvwPlwh1/mBSNEB7xUdbWWnUMJg/emE/EG+wxg5b
UOOn7NM1Fs2cOPlVpxb+woDkCQGuu9E0fgHfMdPABG2LEMr2sPOzwLsKzxErzcIih4B4mcQV77Kk
7vK88jPvmbKWpKv5DeAGt4Fpbhjjs5z793IYl13dpMmuRtvoswCbk7C/JhO2V8ylb01IUMaSc3J1
ZLzf6hzxlO8v6lZPDuFPm0Con2bc2A82YcIuMtHdxILkvMwY2LL0KbPwGBTK/VRj1kZWuzxlhqKb
T8AQJN9mFXIiNj+81niFEMbIP41JeseoxrTe6I4Q926dQxBEWi5PZUZkbmPnLrwE66+UTAmxvtOy
LgFNoOBY0n5+Ul0alcGqV4g/wG+FYMmJK+HnfKJaKa+BNVEicdZlOm73skN403cIuYLErbe0yPO+
mVl7te0tiUGtLf7PvFB6M63iYk0aXCFYG00jKnSkL4Ywf0IN+eGI2jt1aBtZQmUXS4YMMReFW+Ve
mRzRlV4UrWb1HDfN3fKh+LhD/pwvGHHSp9gpZIQEgZKyZBxchUG2tZZWblQtX30mNnXnQF1oxc4E
fj83po3HxXyuWTM89NQ+fkqJHgbcY1qRmSDWwz13mgPELJJ2nl1TW9uJiCgGWddAgiIACbCpxwn3
gwEwQsesixyDuLnQXQjWnkZoz54aoqVb2u/SaT4oeantkNBs7ZFVIdnYjwgS2QxaBhIejLPKsZvX
ou8DeOH5cAMUAMjeNgLebr7fPmZhxX/D1IC15Di8Tb41UpaT25AFU7xfekLLRiPPdo5N+NZkA5Fc
Jr2LczFASGatapCsgQz6hzue/AasiD28t2a3N3KfItURD2MS2EitYHBogpQJem5P82iPuylkL9y5
LSkDnKu+RbCMMhbGQ3Ngb3rDL+55TAAGdVLzo1GTC0NcDSsij3vNSNLIk5j7x1i/O5kPcaq6zT6u
5pqhxrdY5b/GgGo0L6Z7l45/AFETzu545IdL99Gk2bi6AydKlu8mmQQbO/aYk6y/xfNXx053YjD5
s7PHixnwjCJxNQinFj/T8mpgIMXCUWf7VDcfszv/webxzK6fQBoDl+owiWt3cwz3UDXVjfx2/k5d
5+zcnG1lx+LAN9OfCAeWDZXID/B4pwCd4LQ8Mgk/d4P6pIt68sb5XeOKMw3obgJ0ZNn86A3dH9h8
MNNawmc5Jgc3dpg5Aiwyc9hmbNK2y7Onwmd3Sj6RgPAdJuXcRWOEx2HXJp+xMZzCFt8QM6eE9sZ3
VjpTiRTFGnYhgATchWez9E+ZZFsqWOExJt6hZTp6cfoztN6mZYkWurcR7KXCxW554ZvjTySQRMi5
XuM5/EX1+d0fOUNgEW4NRufWLXQY83ski3O1BGZJb1DBj+D48+PHBWVhlar3zGAxYQAODLpHJ0zG
TV/6z2z/d2W6kHZhEX6U5vBjpnwb9PSbRNOtf1Reyifl9LvRs8+WLOYdchq5EcZ0dz0US7p9zBfx
rWrrY46RwR0xLMac0EZM3BlLG1TstdulrJ/gh3AukFtAlk3gNUzRxFNtWu920x4xnZdc2u5PQA9x
Xd+geOCja4rX0EEDqNo7FpNHEZeM+74Pqo6Mor4mYDH8ztgppCyLUtn1W5sRU2DZ5mtamRhBOJWt
U1wLj8PbQWju/Ghq9cpo/oYFH9tfJAyDotBnTYQUNnSp9xoCO2R4pf5l9JxObCAdBnyNt0eNhtCL
vBqr3BXNxFVAIYAtv6G083Ioo2KIsIH/Ct3pqYwnJgI5bZ/wH13muLYaX7NMbBvJ0GD90VSEM7qh
3Mv2GKY072yvDNG85DVTYYuQLX+CjiFwaypDwpYX5z60j/g/MHiLj2Bh0ZJztmtupPV7bujgta2d
wypqiNVt1OrTx89UCahbo+dtatffIWF/xCaCLwx8ajdGYYzXhBwpxiBvlBXvTC9Kyii6Z0Qsj8WK
/8+BCsBLcF+elZe2F2jrQzT1BdBMWTwWMEFONsSzmonLzShM85q5HTaHpTv1I4eGSqkAFvqoGu5E
wI+pNAlBwDmWe52iUTaarU1IInf/cE5sEggT8z4NTAC4uHLEK8iJtfGS1QJVDesrI0b505O4RQeI
eBZ3Btr5+FIlEzF7Pucu2qq2bv7UHn+BeEZuyzu0gA2/d43/gZptPNZ0EamnFxYf3bpwDQfAfcsD
jolNYcRHMUCWNQmtbCnrspGAuLKWkWmxq0rUgckVZVxiP7hpPuz9By+4tQ1lQZ4Kmvn0Ru1IdJTN
Vv7UtZRxuea28NB3b3l6HuYZcfFEi4YeIzsuqv6JVDE4SUeNWwZ8emtJvU/D7lElTbrtjfrD8who
ZPZMTJ35szVYNZrZvQnIMQ7jCmZ77746SXDj6nsc7dzYeCbMp9l49UbjPtj6XXSMYOqOaZWpwr2R
CfLBsZwN9fIDv/eqTWJH1wczb9tw5Lnci9ZcjTAhe8equGEVDh6yxLoUsUj3AQq+Fp/O2SjK/Yi9
d1uDrohKnjt8jsMhVeIHCBaKaPXLGdkfTK23y6Hqn2zTj3Jhm9u6qD/rGKSZ7tma+dciXBGoSda/
VllxisM8StO2v5RMPHeumZ6T5WBqgreykYgpv8OE6xXJjt0se7g4PCCmom+39G+Z4z+C1EGaLCAG
XP8muZdhEMkCbJYeib9bKY0uLUc9veTpyJZFEnpV9aQwEL7cU9joEryqY8wnF4/DFs3CZU4ZsPVD
/I0d3wYtYLbVhbmvQmJD4URaR6vVD8jrMvpRhpPZUis6ir9y5AUd/IZO0h2/eX1Bv6BfSqxDBJy1
wyarsTB2IV2JLn37EraLtwcb94Q9sCLwUiCoWs0yOAcOk90XRyFiurvFPXKnEgsfIFoZ2YPfKcWB
l3DZah+kR+G6x3nyzm1K4g66h8hxYth15Ius8pvxeRp+17bGHsV2hJtbM62yb83gBCcLUPUudDpM
zQN1gZyuvWJQiVYPtVT76E/1wWIUu9ET4Q6NsS+s5pcbMwrMvfz3Mnk+VgtBiGlg/fJj94/0LTJw
SuAkQ+Dnl1GZL23YHU0wWDuHhNTeTJ7szGAXTAZhHPpowzFvK7ocasFp2FogXTdFkj+q0vmVdQhE
g3y84oe6LVa8L0S7vqK23LX+uhNW7DMRg58q8RovVbSgW43xom1Rgz6U5irDyfunsrZfB6NmODAb
+KWFvWNDfu5Hdu3IaBDGmAYiLyoTA6qVCRTLy6jbTLs4uHIknOvQxv173SXMYxMvUmEuI4cUa0eQ
uYGAmTyjRMDCj1g1hb8NtlzewkTKyxMoSu64HBioHuNRHrG4yI2RlQQUt1N1Xn1eir0hBZlsIrzS
EbbhYJuOIezcUxNfS8Db7A5/tYaDiIVHeW2ZnsJyFmeCk8U5YQtHcnXp7j2re7QROR+z3EKck1Nb
1ASy6rT792dscEkn1Shjw9gwzrwodIT0Ojs3YPb59UGmpXeeHUGw4dzwAH79wz7M2BXbvOodZ+Z5
SLJhbzOwOuU2gSzJYD0wkHHJ24AlpCoz3TGagS+05lU76wc7SdbMjxED11xNfGonaNmZwtBskN3l
zNl8YJzcEEQ+HrWUqGXWhB97JfV8faZ7ippgPq1pQTUr+dNQP0mrydhLFu0l1mug89f/PcUZelbg
jLyqJj6UmXyAjJP/79df5uszRuJkkfzPf0YVyrpbiSNkG6h07CY3OvRRiLZLsEW3SLqeaaAR98S/
P6QVbSublY+vuOlppSOkX6iMr0/9LxBG85VTsMYaZT33TyXca5OZOHk7x72wu8wPvHmKIHCwICmk
MYRhxABbFd/Erw8Db02khfn5n38k3OBMlasO/8RV/+c3voKs//PLfCYpce452v/zG5r4aIIsKeZq
xfG2YndoJQkf+q8PYbvmS3/9OoP50LQC7VrIWxCs6DQpBuPgD8YZQGu/A6ZZ7ALZvPhlLG91Qj08
GtymmgF2I+OLRDcAODYj6m9cImuwrB0iV3vXYulhPR2weQV4DXqF1e8WljDkhtAwOHgK3FFJ9iQr
Ln5ocuZzGbcsuamRcu5SXCuL4D7V2dXH2LORC0NeAFeomkbvzyKM/qiq8URP4BLhlh3aPpCRYipl
TC8iwaMpqW6ZQqLWh5fO/hl4AY4B2GDybc47HBUzqAMeykvu2KsDdtxOLhOIYs5frbhUV0MVDOj9
NOKMPs/JtF4CuCBcoUVUx8OjU6JsMZc0suqZJLOq2i+AlLhv7PzI0pdb1U/Oix0i6UNysV3GAU/m
QISgLP43e2eyHDeSdeknQhkAhzuAXkYg5uBMihQ3MEqUMI+O+en/D6zqtiyVWaV1r3uRTA2ZZEQA
cL9+7znfMY+lOffnKhy+N0bxYk6I1lL6QcDEMPo+cE4U21jW7ikPe45LuDJZJAXzoAO0XL5UFHF2
9IOzb35fG1ayV2HuM7RBPOiMQVvWn41d3Wliph372AiOKmI+5C59z0J+y6yOFNRW/CoM9dRyqMbd
d0E3kzPIJkrTcMKtk6fYiO0XTHszIohNkXknfLwtwxO4VNEwPevZPafZ82Cjzo/EeBf2zqPf4kDy
UyxYMz7i6hvNeM77JXKBISxfZnDFAjvXduiH97jw79cfW3sQPjDObbDqmkGcpJ9llWwGOvgM4ua3
EBErknesj2bxxCj/1UFvx1+P5L2ab2XPylot7efYireOdyhTGiMrfA9Krv4ez/SwifIloLnqEzKm
IzJdMfm8ru9u69BuuMmUWg7+0n24Q3TvGxTnFVgmWrvAewDmgYKMPE5uRB2a8rkOqX8WHo+8Xnmx
tfnSdNNhsIEUxkn/qceO8opzLh1w9kow2KvoQ3fPdjqFO2kWBJDm3oloqUNio9WOGdSoZgUpJsWv
DN8sE5MBzdm8SRPgrnHUslvKaTOHLXIta36ubf+niuRy0TU9KAsZzhbEbYdhAMSYPzbUfR24WiNu
6TgcZE+bHr+yxEbhDZgkEnWPapRDwcqWZJaRVyVRFW0HfXnhLZRM9taPjkGR+Ggw4g/CeL8tKk6p
WEr9jdvLN0ONQdSpJ6tPD0wpHeJ7oQEOnbENbXreoUXDN0TApJA5rtejJcRi38YtHv9Kw9L2XofW
/GCtFEFZie9DRYKvE/Kem3bY5PjQsxa9JIbdyG7x2Y45MpmwfVZORgNhVhQ24i4qa7yoY9Pu6dfA
60oliHR63sqtzHPepT9mIr/wXD4kSv92MxqhywLLqKgG+oLQLRJ/QQfHIMLkKgZiikhFFO8LSjci
0j0Qe/518ZvHsBefYzFgn4BdTEFdbuDqrWBe3iF/lSQu3NNMf9oa4ZTnfFMJD2mYDDyO1bfWte58
BGF7jCGA11B45803Dlk4Dpjdo8t1IA+MhHL7pNnqjCNlUchnJuoONynNXx+aYrDA5HbdZidwwG8S
PVA6J0nQfDf7pQlkEbKrJlwSr71It3rFrH3rJAV4WfCh8fKqh+ZkO+NdZ0X7pFu9DrbnbLOE7OpR
WsdBxc9pLJu9p9q1TGV45xnOIYqwT3RGw8KZrrU7py3fPsx6jULFN7PxjnSz34xYYP3x2MwvGfrv
tlXvDSWYlqVgL82CsPYeG1/98FwmN9w2peh/2dXyUDf3rl3tZoc2IG46On78RSozBsFN+Lbe8LhD
d33i7wxgfMIh0l4jsY17B2+aGxhz+qGH6OgrslQAhAW9ohcH2vd+DunEUCzYgZxJXa9qvKSZ8Vhk
+bUefhhR2G68oUNrZJ7mJnW2qo3EBtzdbQhHTOh+u5DehtHVI+rMBQ8mjCM5h7f0qR6Uq+5F3j2U
JDGXpQowMNx9/dy5I9bezJBZqy7ft271GGuz2tioEqyFktsxE+5OkI4bCiQqomze93jjXZTSTF0j
jZoAz6HfHSrPJj+TnspmkjTZpN3s0v5RuzxLCEvxg7bljV+GjwpFp5jH9lA4H2QooDeW8mfNujWS
7qbb5iUFSKTb+CKBjgt/OCcxq+Lk33t0kwRKOx5d3PZMYT90Dmd/dt87z/vt5T/MCvAds7NnkOM4
a2D5lq6Fz5Wpe2seWVxHmsJ0WCfzuIztO23cVaSacozsDiULrVE2H2lUPCKmuGt9ucVDAdgIpRnu
Urw91CDX2IzOBNY8S9N5rQE5qII3QG15SmaXVGJeyxyhZkC+uRIjNzVjmI1B+5SafMf09ZxKIBcF
486elnGf1y/pMIHvfDRl99OMqHFs/NcjCbo8J2y0h5wADpPNwIoZ2TjzqUY+znWhL+mBIN42WDTy
Fn5HOjMTq1P70GKOhC4DXD1JdrPpvDWLuU6vwksFlLNEndC7c84pkVmKieuoqb+n/fCqM1LiCTK5
E3GLcTIlMLYrP2FzMHp3+jcvb3a60z+a2XkvmvJbmVMWYNhu1PAdyhQMsRIEcl6Xe86PLhtAMm3z
MfuI8VX6TCew6jFoKNsfkusZergaYgb6U2XtvNzKjt5MsLrRPaSVea2nwDabZsusT9zloYX1uknK
gHPbspU8SpUIEpcrWvcTKJyR0PdKtpB9E9xuNsGxZWIy8OqYS1rZR9egCAjZKBiLib3qmhuzYF7s
8MEgJ0hhYI7Mb+3ou0abbc7NpeyofByPnRIJyYXO6700zBjXxSmdnI9xyMiYnZ+92fqgaQZCchwO
ho+mQRTlz/X5DpEh48UjcXUqCIi0gfpNjnqGO38a4oHVRzGFG8V8lS6TNq9VxUbZ7sxS2h8jt5N3
us84gNrGz6rhu0jjW7kaDnSDrxgGMgAc5xVpwNEpSWcnrWU+xbSMv8p9t/u0Ff2pLoKV5BvWujXf
lQPx5EPDkglWzcq6n2QGwtQ2rB8ax9QCvGzxkU+m5U4h5NnarfSRdVgnnFnL0SCuMXnJgA/toyqD
4+ndm3gLLj2TElGsY7OFiUzFgLQKn/1EvZkxc4EohJGM8Lgzh4vSXrazGrKJ+hj/ZFn/mpuSJcNe
HkrYi26SQeYsskvFcYiuAqOQzms2rkhRNbkfQidEiLuEayNRpJFE/G02HUscAw4T/i3QKoWL3LM3
TA/GQ2XIV6AvI6Azgk9Si/mkm7w29nLXU0QeQs+GvmBnD5RAaBRm9w3hzbElyWVLudUCKAPxUAlm
3P1KmEYwmfe3M83VoW8mlgw047Qr8PGzrnBxnX1pxI9NE5HnG1YhCQV7GPlItvWbvaTWbpwEidgI
k7S/OkHAbVgCTD/TkzMIiO7M9AYb8PLJMOhSa04VlZa3Vji4B+FNL9wKGPoAcMlxxNFYAVlJX0Zz
Tbc12GqTko2M/J9dOo1VgDwM/x6IN6pm3jlL1KlEOxTO9H20Jra25lnBU5JR5LkGginlQ6ZJy+ZY
R6cFQusmAiNpNoj7B/TU1IvOSJ9A3fszwpAKF05O3+rAzNk8DFb2iLnvRx1lmJDlyc9uWw7ZD721
XKY4EidGZp0JtCXqCiobNiycF9gJYU2fnHpB/W7KzVKnaKXo5tV9QR0Zmxt42S8dbaHRxjqHsbuB
Uo+Wuv3W6aoIhHzz658KYkJg6CTcmHbyWCTLYylo07XMLIF8jY9h9uBV0WWhJ+IatMUgfF9Un497
oJu/24XAk5XgwrKMEQx7/knK/rftF4jgw/ngpOaLY7xDwvllOst2LO3yIkqUM2JIroBHlp0f2ZLy
XeySsby1l/zbapcPS79mgoGeYNEBWLlyb6hY7fs6Oo66ux2syQycmfTmuOv2YWwlO/rRZPlmOO8W
YbImzmUQC/YQrhq1TXrS0N1pimLjykOYf/5BTaBoq9I9eNM32jP0CNGi73GI/ChtxjJFHT6Nk/tm
2eBf+ualL7G6o4VpD0ahbpH30oueP62WjmwOmSNsmdpEuUq2RR82LBOnpTb7Q+b1I2alSIK/ZyMx
cn0PagA6Cs6sAHj1vgMD0/j06iMv/cBcuLH74m3MkT+F/TvG4H3Ztczl67ChoBpvGIgTO8XkwGwi
9cBs1hXlL1UO3jYLmXr0PT6HkeNntBBEvZABk4CcKxY4w2D8rKNa7DvSDyi0aHVKsY91chhGcOD1
ZP0AaYzoO8dLGaVH9r7oUFkvPUGpW8bEiE/yAhCYEWMILu5TSTh8KYYHv7SfBvdTpwVOVLDhVOs/
6q5/U+k2rNviJpdEh3f8syBZ2vikGR/CcLkKcw1Nt2FalrZzZtx9zBK16/yFXro2iSuxSIjywFal
N+20U1XxkiQEqRRi2dROKwLfXKagIwa8L383JRwEv48sBO/qhzNPGOgLsONDYj3GjtmdprFkaZ7V
W//Dq+z4mDVMk2gx9i7cGLm6xNOOI1dZA4fnSJuNL55sbmJbJQfPIxd2gTEjm5ckxNXoF8uTso3s
nPD8UvDl6a6zazCuq328zXt7h0rmYHcdk7XyaAnix5lvPS0RNlQZ3cmWzroVJh/Ks5PTYA932pBM
56d+CPKpSLdxMs3BKqz2y8F9NCSRBMq8QkAaITNy5+qq3PZVCxtxgrpr5UeGOTjs55EwEuNo10P/
kEW8MjsdUOgNzHAjXEvm9PmlPv7/Qu2/FWp/xZL8F6F2on9C20/+PbkS0hZhJv8SaXvqHzRj0EZL
WnTuP5XY/0qu9O1/eJ6lbJ/ppYfxQP5FpO3+w/SIMvAs/sZ23TWq618ibcf+B1JqoJsSGQtcFX7W
/0185Z+5Ur4vXSmIyhR8O0uJNf/oLxJtwlJiZMIxRvoVjwRyfkJ89SgtsE+ymea9h5D1VjIURl0i
TmVUgxc0513iso31TLW/7rSf0/+KflX3/8xV+mtepfVnLtf6clxbUfyvUT3K+iMVJuNDQfdYyIuQ
iG7nmqCJ1P45zG59Z5Yf/tp0kYg3NsZQ363N3/N///l/htJ8/XhH8ekSzehRy/z7p+GnzA1923Uu
7RR+r7yhf5JTeEQ1jNXKZO48KqTNA0pF1LJ/mwP3Z9QUP5xbhXuFvD3TNZ0/3nsbj3HUZ5ZzyQpY
qgAASAudBSLI3gvSNrGfjZSNmQStyiVQPk0/FTrNrErx9munO1DntRsY7zEmer38TRTgf6Q7rS/O
WtNXPc8kT/RPKT+AGqK0jdaBWqtbEGfNd7liwJomtBAPQUDtNQcsAgEYAZSEeKCfzPuIKflgP+UV
YzUK1macvP1/v2Bf8ap/zefidfE0WL4tleUpb33y/nr/TlUOyHlKnEs8hHQsGqJdsMCaAXzZ35zH
oxfHTFGM5ehvsX0FOh8AkCNNOeOWwON71Ck9UaEH4g0aiEBz5+4NE9jw6EbpnWmdfX8InKlvn0TV
2JuZoDCcY4l1GdX0yTxcPfTVd/LA3SNC8GOyUEMSH1K9M/MF1GE7j0ZW3/OQZXjfy8Ckv/ygzHSf
R3Z97v35AR31b71aYcPKIFJKe+IUp+53Mh5eTbv0r//907II3v2LIYP4OF+ZPFbK9CxXuY69JmX9
5WlPLVA8JJo5l6SqTBAzqGWUhB+DmVuTH0AXaZmYqyWVoltYtj8riPfoF/7fXoi1Ru9hUVljeP94
0KIUS1M8z86FMRNzJTO+KcjLfFz66VDb3RMIkYOsZ31xQuLYu2Jls07P//3D+DMVbP0sSNRzJBQO
Hrw/YxcTYDGGqnrnMoTxb8M+Ik3lmIk21PH9eyeBwGPXf7e8/edqy89UtvX1s9kS/rhbzSF13M7O
nQuREMepRettaBs+IQrZsDD2ODKWSwGpx+4QwoCRuwEts2kbS3xrW/k3j479n+uNMoXtWrYSDhfi
z7hH7KcW1hRLAHCjJ56N4ipI6PEA1Jtp7j+a3vxTgu0OitJNUMePw34ZyhtrqqjblhKfSlxbN33H
eF7PUp5Hxg87X+WPwqTMrWbyDZo2C0+oiK7YDeZ9xoCckQpaUzR0f5M+Z//nyq1Mh30M9ji/sP+8
s+k4Q61VmXMZV4twudThXbv29eSEN2ZKcRitfuPawLOPwh8YmQbxFM6YqKu6eQSnuxlrk4NVn5V7
Dyb0VoxtFlR1zExpFJdB2gb2/2gXmqSaqILgKppPM2LGCEM1htxNp+hcypoaO/X13yWx/ruR6p/P
reMIHzsXt6v7Z4JdBilyKrKa+yaTzXEyUGObJi93LHv4iMNbH03V34T9/kcs6XqPKhxi2LooQ+w/
n4+p9tqKKbu4JNIH30cz+J54vHurBk7mS9ioPjlQB/CK3uXri2fDz/3MmrL4m035j72Hjd5B3W26
vkOFQgLjn6+kjrsqB9dnnLswMxAcm08M2yBtKybsMSJbZDmpua/X8h05t7jhpMFOqFtx9Gx0KX4e
BVHURk+lNbR/E94q/31FXV+b61GNCRKH1htwreH+uqLWiEhtZbn+GVTlVhFgt7NkR/bwQAyLinz0
1H2KFMTzbkzX1hck6gHYJu9u3VcinGBIoonbihivXEbJqVxNyVEOkdjjGEN2I33GJtzGZSnd4zR6
O5+qbJOseJfJ5n9MZwmVEwnUZPXyOjV5BGOdTGgOR80RfKFPxkz4YEbepo48f1dqee5aZjs69czD
FOOY+IL7ZPjO8ONO+6ZF7UR5lAEDTpi3ptXOMgb/CNHCvEevblXV5b8vw1xCHId/2ZUY1KHD/koZ
9k3ByEP9sRmU3pQ6UyGccxTRqNRSvTBHXfZVooy9Kos7kE0jm3ZvwuHrNJotj2kE0qgtFVpcbMI2
G89pyj7SABXeJR4+W7MiULYQc3ZKgTrmHXKJpKO7RNn1XjjFaUmzkXsH7gOcPUGOCbJG31UPjLGT
A1Z8wL3YDgJr4pCc2e65pG1+GNV420Rk+RUR/kAaCBqfSzSDHwnT7bI4WY6+kVSotCjnZeusWVFf
v5+gSQTaJyvLbAWbTA0cEi1HuxVLHZ8MZMK4X2AL0KJH+JaQDDVOx7AfZ3APyz5kan6xx6jcdrbq
9pQH3EJjdumaSeAdYPAifCYTnYCsAZp2k5SvOTEXpyUuH8mVAW1ixse1LGrz4X2GPAXFSD/FdlNv
BhKBdmRpTNtaqRBGNu5os3DuO9bQu9HoqoAU0XhHaAr9M+hjTRrra6E9NNkycneZWLUss/avXUS/
u/LJsNPSns7wisJts+REyE81ZQ/Wj7PQK13JfnPNfL2B+5ym0PSh2YQRR72nZfom5BGeeIJmoGP6
SZbiVTtAdJbRfMWpE2G1kh89Q8kdglgIGgbj6Yqu4UEDmgsm1zQYHQ/ivK9KsDFOnTgnOdwmvVA3
yIgOC3afS9nqbd757tMYLf6mUiGQna5j5huifVnml3RlbgMEPdqoz07g/3+VE8gdWjM0Mle9OsGO
IPeYeAZu3EX3w4BGx4SlK3Idv2flfOd45ZFp3PDoojPSo6CQ7/pHlQEgDfMS9YEMy12T5i5lPIa2
rHFJ7w5bQBIUHkXRohZS3SnxmpwmfP5bKx09GkP4OzTtcDdK5h1DnKN8wxAXaJkvN2X0LavRvhDX
EiR9Gd92YTFv7MXz3sa6XZvSN006rqlyDt1HCGM0j9wRJD0meHAlLSkK/Y5Z/aE3QrSYesZeFx/I
gZpuDWKrBKwtdLUmrDJu65MFwmLbuQYjh/rWbtBcmblcjtxrAmA7WCbD4toIn0ZUbJcej1I+Blgt
6n/e4W1J3lURcqdi0qOlHf72k1ZfqqX69CP2YN9fqvvRW5MCcjuo48U/REw8ST81Yfj3+Lq0/mHw
aLyE4ntajo9+ltjXZaSyEJykD3UMAmQshxujJx2+mZsnLaJD5IzhfYchI501A+AUiYyvfiWl1+1k
0bZ7jQl062dDdYLwctEQ6YCPp/FeLWn0MKfNhwPy7dhqgJ46yj9ooRPJrvxbvDXNPW+wwmjQuqfQ
hqDrh/OlK6rf9KjHGwRSJtJKQU+Pq7rBv5k8Y9e/TiUCdCuZvznhU2sjRoj63v3srnIZYrAFDJFr
IoO2jivaO11mwULo3Tk3S4Hv57eP34BOm2Zu1zV3jotts19+RGa5pqnNeiczUR2ypH1LzBOoZvcV
yd97YoWBBqGCmxbUWRQi25k9P7sJo3E7jq44I84mqKRCjweKDQjXyn0m++62d9r5gDje3JmFT6vT
jE1Cboz0WjXGt5bj8EGOeBRbJr4sBNXPgpJik2n6kJZV39dZpE+Dl12LKglh5pIjZC/lkznF4V75
uMSM5T2WKzO7geRiGW5+agZnHVO9tzEg10LTGtMukWObNgLcSee0t9Q18azjrMOblDiBB0HblLEE
cym0tg65Wjx2ld61mpxso7Kt59I9Rp0bPfeWGDYyL15aJ52uX1iXxnF+ReZE7NYyZxyjeSXYiMRD
XqO5LdTof4OLXd2SnAcD1s2HoIzpvLNZl8fEBYXS5svGCpvXiQoNkXjUHlu6stdi8J/jGWlHo4eD
mCznzojVblox7s2kp40o5fwcXSdzoLp2aGC7kXmbVH72PjD4Gq00wuzLmbogHE/rxjgNnXXfhA3/
O9GnodbejbFAhsF4/nU4KzkZ72lD8pG1bQzc2EuqA4Ex7nakx069+LRonETT5EAiYXV6yKBfV+W0
s3BcXuZsQVSNIbi1IRgXBfYkM9XPtLncS1SQ6wHg+j0sVPVYEG++TTvi4xQ00xXTKl4HB5VUTaAG
noxiJ6C7XWn1/lqYJgTlKIZTGYZMby1LbkbZ9LuyOoycGYI4dmZs+9nETWI/RAbZbUpylvDtEA9y
Q+gIFipnV5f5s2tM+VXo6zy0xtGvmj5AGR7Nl36pOS3W0732MCw6RMeSEimvtW28YL5wNqExTAzy
InmY+ppjfNay5xP2zEyKNUXRap+MVVlvuuLOHjHNZ/jZ7Gb03xo9v4HibI+MqPqD7TffDdzvbwAN
wARbhdqZELQQquBdyxZYt18wI88Z9eec2rjO3cS8ZDDB8ajQNWocIKBaxIFnSHFtYvehQ+pz52lU
Mn5XT/uih6w5dO0DdfjCj/MjlPlyn9fM73Pt4L1n9HA25L52EY6CknYQZyEiWpjGVrFBIpSgIe0J
VINxBjRhnjhdii5wfGM4gEI19xMSTgMWyYZUGQJOYI0iwExbrmNPaPRUcfp31gF547XXhkwXQI41
3A8737bLMJ5Zh82SI7Hvzi7ncezbqkLBbfnqrq0YMw+rqDl1YlCByjIv5Irc+n2L7EwQzBGtBRgz
9TVVd9IOQ7G0v9WhSnDLZ/4Oof1t2ggafSjiD1MpOmxKtLxsqBZs/pjWuqlsA8RNa52cecewKqbV
KDnuPG1DAPAdoI+iCPeFSNIbHEeWvWkaQ+6+fiJxzLDz4O4STPwdWNwI58o3t3TyUC7a6IXiZcBp
XLT21cnPouhAnpazPIEY93Zhr7KbiR0cB6wGkNIiLG9zQn3pRgGZ8X8xaf0dVwNyf895H0r1Wdcp
x13H3JUhvE7LN3/gKkg4khA9MhrD/VB0kpTeifvfJum9RY2HoutqCtheCgwVLMvvtuGfuulCjGt9
KKz6lyOtd+HbPF22kvgB04M1Jewdzs+qHmNIosVbj/3/OGQJyzTJJtpSj1Mx4bH0pAqaMn5X6rI2
w6ZYxAe3mpjNyt9TuSDwswuUOf2r1BmxvWqvkskPcNxFFHGSNPmVrbXop4lHdqdJAidT5l17dXYo
JouYqoJJdTN1JxzHIdKKMmhn8MzM6G6cpoUglOobw/amo1nuy97q9t7zAEFx007im8e/Z4vLRkz3
u5wytScW4sQwBj+57GaudfVhFvNHb6XHfrZ+yt0AXJ8RX/40zCPQCg/tjlM7x6L9ZvT4amAvkykl
kcS38tPO8d6jESaR1GJM2OfZZuJiVI6mxPYxIVW1jdZjkrfzAGZ9bEhxmHMS1EWNAKtMDS5LwwiT
YE3Ed+XDYDbbVTGxY8oDzw4IqUdghjnDusQmh18c3b7bXJsJ7hQRCMwLx6gNyryh+kUntGbA5aaj
gzGpbquU/Kxu2Ls2Qvt26p76GlFa3jBOZa4GdNV0fGurLYQ1AFQA8g74LZbpaK2yhwWY3Bbh3y6W
NYedTh9nm/AdNJU0xWW2qxFlcgwG0L/U2tlYKbrbBuathVF3x6Gv6hLSmNw8XhW+Hc6Cuya7NUT2
nQC0d5xJ3t5Rk9p2UOmELO8Ml+iT0Oy2g8+CzkktoEYkZ1onfeA5xA83yS9OvEgpIKS1TggDuXW+
sTHgjYw/wZRXrEns3JFbB9SdY+BAIvYM+Iq2dvaiRXQG/vExL60SKjp6gQxqOBX6Bo/RqQB6wBLK
KucyJjSaX7PkiCGq7MCy+UpiOLl/tJKkKCgrI8OCf2I/mTGrRVEgUlzc6uKkgDcKkaFS7M4L9gf4
pkw+eaGHMhIY/Ct19Ps6CbBSoAbWkb/JYTodwuwT8t+vcQJKS36Bu9dzepgn9zkJm3mXNTEbQQoD
o4hFoKLoalrYwUWHOmLwhtVCEz4UNQHe3vhYUwSzfhBS6Bj+z9XhuRla2vSMfaI9TjjlGau5LBCD
fBKjs2BgDV/QWX2KmvQL0dM4L5BFtU0yBI29n3zgNZaymGtXVI4V2w9SGUgr/Q+B3S+H4jz6hgwy
HG2G2o5LucYIiyooBsk8v/qRG4BKuzLSRzDgSBKxFFaD3OQoIV0DIcZc6mvlIerqrO+DLdtV0naN
KASZCg/H0vVJ4UONzEo7xa8QXBt964Vy2IYjTN3c0Q82UMidEaIR44WciPEk5s7EYjsgdTf4dguy
aqdubwuVc1oHTD3EkNGFRIlq5Wepvst2ndU61XQ3D0f8rxi8U4nLbYiNzejyGXPrenz+2S0uXxxf
Fsdxh2YVihaScDhNsFT8SN6rCaerM00fYE3Y6lFzFCuMw+uFv5EQ2jV1vmQMa7YEWXoorpIyenQU
AqE6w6kVEmSw05G6pi27a2HJAwhsdP8tZq7DELXW0S6xgKvho5Vvud19Gn5GeYLzkS3MnuY+iLQD
Tz/Jt5xyBLnb1jVpe3j4ZtcFRp+dnTE+ukX0rTTr31bE8twzzk5Hn+OwxL7g5bcRuxxGy3ib+ere
6OZ6L/Jsu9CeProM0re26T+i3gpyXQ5XWqDjU+SjB+NsQcikT5dILOQVSq+s2H2guVlmfhQW3q/t
SkMKfeedjqd5bkMx7BkXhEE89PnRijxsPcNk7nujxLNHFO62aYCGuWNiw81ofknfs26Uqq4Dy/DZ
Sii0QW7szQE0tW1WCkT6lN7yfdLbr1/lU5nexlFxL+Z4wXP0v/9co5IhDwUYoaOqhBOVidnS5rn4
+u3XFw4ltcnHzI5bC8SLvYPAYNJDdxjyJr6thchMqtlhPjfheOrWP2u//mzu4s8Y6PmxmtrodrSN
Y2Rq8+xi8b/9+iL/z6+UwEMLILDdTJH3Ikb15uRiOPZqoumU69E/xZFxZebDb92xueLj5xYiJYgc
jH3UJPauTvL6Pd9XdV8jDMuLY7maB+d0xpTootjoDSID7cJ851Q8BS6kn/1X2DxqMdOKdklRf+oy
XeNY0m6rSeXyxqOPI4TdmoikGocEYSzUMDEhBjMZ3PAP3TNvaSj1vkc0i0dU37QS/+DQEe7N8JCF
s3ACV4F5ky3+cKRjWUR/DGc8drH+KU2jux7h/AHr+p5ve0dTBlHUwmnOt/x8s2FKmxEpZftAJuZn
3YiPOdEq4Hjyu0d4hByy4QFae4yxoPrHTVRgSsu2tERppLdue9LOEj961nDVtojvEdFkcH5uRqc8
TAkdUaHVcF1XyhFnJDs3aHRRrnk3ESR3D2nICcU0qn2Sp0k39L0L3JXu6umGzJy+vNNQ/m/rKK/I
hiA8juS+FX2bGI+yx1qELyPgEG2ftDmRKFMsn7Oo4iemFzeuTUCU5wGcbmtE49McQpnqCUHW7QOm
Mf/YUlpsFmKsnyzJZhJGJBgZcVZctCzutJRs1lE+HtOCMJMsm31WbLT/LriOzYweXcQN+tbESk9T
RXCEATRTdwsySR0nh9YeqnuTVtlmQs7rwkO9humyc+3xtSAKMGC8Ia+6LJ8UjATUldm1Wu3sjUuY
eA2eyUOPAhHN9g7smyOZo/elqV2oHp71IOPHbAU8jmESvQ66uEXeGv+oarS5E003BSi7bqQIDBt+
LU/L98rI82OREyT2T6jwnLfHyn1J3Y7lfZwI2eOtwjTatxP7QNQn7VOennLbqS4yrn62TavvnLzC
zDp40IpmdldbTu/+4H4jphpfdGsVF956fKgLUFjTFAH8EGcK1ezQeqBTV37dZcIs43K4zfCj34zz
vb0QATZFY7RjJOlvoBijgNFWuGUiSGyCbOfHmvK+i/rmUkXVq10VJhKZXB5dFza515RPPhx236hW
RTv7f9flxbUq6J9EAwefyY9eiZT4MJDlnFXlPc5rHh+Cixcrl9YFjzrIAHp0uNKMFwSNFbkP4sRx
24MPAsnm6/BpV010Io/nhk5RdI+9AsxriTU8E1FzKOgf3tTmYN7kTmrdaDOvCLdw/L3WJoLmrz/8
+m/GUg433lNJ0JfhKP2AhIkQ7jGDq8IMmIYVJcB2JFJtxmlIjIHTndgK8bxNBJMAmHLktQonTJ5K
QHUpnHLYoImUVyi8dEcA57nes1UbcGnIlsdvM2O5IjCo4fhzHEf1vMJLj01bzIGLSl3RFj3UY+MD
M2EGzktnrmWP5qlOOT4D18eGhKmS+/gxXqw3c3ojnacPoLzqrSOyqzbNgWsQw1CvJ+DYwOkDUVJ6
smCZnEN3BCyIhKeRV8siR0xPBHkCAVhyHFNC14oq/kywinMnBbZTrgZ9JMSJLPeF4wd9e+dzIMOJ
OucFyuL4pyATY7cYxnwm1Hzbx8o/4jG3z6R6qJMZfUMgNZ+/vvAcPS5O+tMxPFZSb2pYdmm1LB49
+n6kZ//1K0gu9PARgOsd4Yz0TrsIdgGHfghSIfJVV83U5ZJPJfdoacZLNZ6HHPGass4ECieXYViH
cpz7xw47awVgzLM2chwA3EUT1hBCIDlg0D/xxFURlnUx/4e982hu3Gjb9X85e7yFHBbf4jBHkRQl
jeQNakYaI+eMX38uNMfmjOzXrrP/quyuTgCpIYnufp478GiWPalfOb6yRe/ZmtVOHEMe5xCiDuZ1
6Mz3yoO2E5ri+ao8dUVvrFslv3Ql/Paex/WyN/pTEHrEpNqZ7+KJV2qoJsJySjlO8vyqNFSjpSbE
iKtij6fVcFUbdFj1fmvp1R6BHXJVbNUXZmJso4hodOFlvxslLks8/TdE4XI4VPqwiex1kHPkG0yQ
wmlTxjt8Xp5zZJwuAdQGGyu+Ri8Q9Rl4x70hhcu25unIkWwmx6V3VMwUHG0C2jOUkDHMU9ivoJ61
DadYL7aCWcGTc5YHeF/4Ra9zrIqPBJqipVxjJicTioBj4bxoraTuu1i69hNfzYRBK0HMdSyC+7aH
p1LfOSc5IkDlxOVvLWfJLdLX604BcGm1fLmB+aOFpC+b3kCDqpKjVRMn/HuDexyQXAbUQhhsUIcd
x05Q7uF41hSIMv1EKPDXnqnj2ADv2RgbhFPR9R0biG01RJUmBBGP+Im/TiTyGAZQwZA9CWbPgNyt
kcCmpL0FOImupRi5Mb1MtnGvLEjeYtKVx2tSChCAkYdaqv07oTlU7jg6IbbNgxDOlTdJwY/Fh0yQ
KInxBRiKKeTTJ/XSR+whUv0Hv7+MMN02YySfFQ+9GpAzFWliaPyJjj+qirxzIzUwsLpmnmXlJG0Q
LnMIVkuCIS0a3skCqX4sMcyGv23STrNS1pvc/F7oCZIHTnTROGdz8Ann8aRQwMKw8mDh2YqOX7T7
hnRZtywUBzdTlFPgCo6TNSPSc2OOqVNvYZHIuZqbkUzBgWFh5NmljVx3peSg6RGcMp1uk/mOS/z1
EX5/vKhV96M0pe+Gh1poC797xsbvtwA8z0xy2FzrMam0wuIcFPgWCOxcX/GAePaV5CrjO7P0TPet
S0wszlo7XfWYBcw7NIqIKKEmXWJ0sKgTa4PY5tJJtRfX897gwyK6oQ055geouwwDJjoZ1orLlNOq
H2SsiS7JVM1dwI6CJZv2QNo5t1eVpj5YQ/hSo9Kx7KLyMSyb97Gv+Sr+3gXsFgrSTmrQ5WCec4sn
xcoOCYoEqAzJr2MZEMIP4O7GEXTcHNg4YojBUspM2ATg+znAm3337uRTiIOMNHoF0TwscciTEP5c
IOVshvKajDArXtwDzlKGg0KIYgWMDGsWfMy6Kn4xzBKCBzurGex0sio5Ks5Bgjp5FJuXUdJ/G+TW
5HlgowYfpMvB1AHcqhrY/qrqFoOr87DQpq+39LsRDvKiLIt4aQ6gWAlOE/JQ9uiAI6ymDTzjh+ID
iBg/D5yhZbdS8WhCvL0O/XyhNgpiAgSBOs7jcK5lOLEEMvB9x9fwWUqyizPiUyLJ9aaqO3lX5G2x
zEH8npGDC6eNJMEvxA6CgBwpUW0ScYi7rD0lvPYc4fdg+jWwc4uBrfdOc0L2pNhHzEHWoA7fmXgO
Yre6MwIkIvVifLPgEzxj+WCcTL89Na3jXdTK3ThGFz3Fc5vEauliJdPFPBNQCgjXqkQ+uZPzdJ7o
Q7vv2NuhpZqtJjS+YuYH8MOpYzyntv3VRCoUeo61KaLaOuVZM3OI069GPMhWGPweukTl+KRU8QkD
jH3SaP01IWWIZVn9NHqSu/f11D7ojc/+Sp/U6tz12OjOOrfYKOVJFRJy0jgHq5yOkFvlu1gss8ok
nT8gRUjegO9fozxjldQvYXkv0ijfSa3uXY0x+N5IGqGcbEyPSdY/GI3drQfsaZZynryncLs3BPGq
DTJWX4FsQUnINflF9UZ3XmPLrKZRtcmDYN5EdkHCvT+nbLh2eJvsdd35kk3JDhepOK3PvmC8rMxI
rnkbdqXvasZfk8H+ndtJQspoHKt1HWLnkNW1RmpWOcseTrboIiDknrNdCXJppbSIRUYBIhw64oUe
nJkUozGHUBNsy0wmFUyWSDg8G176kVnNu14g2VO7ytHIsNbQgnYTgSbZljYyL5kWz2M/09a4M3VL
zWCFJodkLyof3+wGQ68N9HQZxUcbP7fGQ2pDtitiVo2yBhfzjXx0PSc9eEHVXIdwEofzwSxQj6lK
8IdpHSKRMeAghzpYhBjAsiR6GRg5Ga5ev3hKsjY1TqJ4nQJeKBdGwNOt0dn8DG7CbksvAPY7ENfz
QVnDgnxsSkNG7Rv6swcnYAkwdV4VyTE1Om+NAeIOrI63bCULfmrakJYkH44uMCRzj0XX9QcLUXH1
zW355HzAEbHaw2vuo63Mk3NuByRFCehGuHRux5Zvuzvz9b4kCskemogg4pbVxsW8ZqehaMtyTj4z
7Av/JW8mrgpbkYzMzVwGl7psx4h4gdUOLDW4GyDEq6xUGRg7cqsByXYz38P2gi1ab9O2fC2tJF23
U25Ql1FtMNzwd3QhUDDotG+9ATu+scedHg+c0AvPW9TVsIYwFB/KCFEuu9ct5Ip9D+vESLq6xdqO
jEUZWGQMdbAjJhK78/Q7/Mm51+f6Iat7cwFERZ+lEvhP01A3WNqmfEp4j7BV1UoWb9Azc91Hbqix
ArJnsNv8zlmiBzNDUaWY+2bON9SHc0oYFF4Z2gNur4A1KzheV/jVaRm+oXBOiadxLPJUUuISOKU5
sXEOCJYfrIKEw6dn6UukqJ2dTcD4DIgKVSqU/bJAfYiRooGewg4uVAt3rRQYHb+qPaQt4jOT5HTE
HcM3Ttk2q6sjIxtq/F7YqbJE5xMYSrBJgsQjAxJMy0YFktrpdiygD21cr3WOpSejQj9UUqqDWpYo
M5geENomP7RmeWwhRa00/Kj1NsMkalQ4f46KReRAuObyb1cOfbsw2x6WmYfM4CgPysJti2dr4Kdi
S/EzdJiJYNERL5er/Vj5KuT7lNW+NcaHhn858DT1Trd46byCV40D77hwB4+kGjRQcDEbT603mlOo
nHAlZU5AoiT1wNkVcTfcBCE388UGdjWh5hEsI4OCTcU8VBAUHkJrOHeGzKbTreyl3RQHUAv1MtXH
M0p/1VLjFDZX1RxgA25Qc6fSsUPKlWHdDmY+K1ULtklYcwTVbHcXtS/h3KxkpJMyBPh6F8U9hLmu
KINas6YpMKnB8W859GRy8paciZ20jx5QwSvmivuo5N+tUEJ358pIdvfNspLaLwH/fHMZ8j48qnIR
es6+651nVIS+KY2/YV+IGEQQ/lyIvvbXAdEnxTI6q5qGdZ8cSUs9Jxld1RlOGGq2Cy1MUwDbUBWd
oigsO5zjmdDNmzIt1xkQTbeoyl2ohuVOGhV0sEX73mlJcrkrWLtidtpUxczK5XvmI3a4SCyL83fH
0wL35xItqeluSTru3YxlMpIz3oN4ZV+8HVGVkzTZwj1gAUHv5V4U7UT6vbetgX1oYIbvUohYSsGf
t4O3/VjCcl7pyDOsJXVSwWDsPkEuXHg8KqK6FSmZ27uFe1ahizf9iaLwp5rVtIcWLRm29Wa9S9Se
Yvpn7/j5x2jcbazRxYxDk69FpCUrY2phqXZyTJNQ6NQSXZ2tZavK0696gjRQhLkSGnZRBpnZIRM8
sbPWGU6dm9YlzYr271dzND7E5dH0yeS6jSR2+lTpmLDheznOJQfIg0DZ/S+F52nIv//P//n6kfAo
DKq6DN7rnx0TFHmClv93Bs//jb9W0S8eC7crfrB3FNX5j2Optukg5yvr8Av+sFhgifgPsFQF53AD
hezJK+EPhwVL+Y+m863QLR2jFkOZMKE/yDsGQwbkFlvTNEDvKrye/w/yDjjTX5CT0/tBMB8RSbgP
/KHYLfyKPrVZY8l0yfr3sap/L/vBI5ttEEZvYmj0pTJikICallKHH0WK3gzhEu2CGHi4VSyrXWdl
Nkexu794PlI9TUNa3TGM7FqWbXUhozrjrJVfReE1tTFn5THWvjfkV49D1rGByWxZSpgjtIQOShXJ
EyudKzwcu3YN3p3wAFGhsfOYmGjQIuFFgLaKs8nL7Udh4ZB8tP2apNUQsFGqEC5Z3IdFTcwRtRbm
LfCX201Ed6q6L+wfmpXuwcIGw6S8xpbyYBRl813BUGlQmuZtQG5r0SKq8BB7EZQZWcPyiQP7VUei
CI0HIpN4NyPtL2flMVHRLNFrNwdn4D7fu0S/KO59hY0UZWE4PDu4CEuu6tA1F5zgTHcOO6bfp1NR
EXbfiybftHjjlMlf+m24rDNQbDHUxWm2KG7trI8YEzcimbgt467ZWGK+cbsKi/ptapCvIv7RIs5e
VViRYX2g4xUsfI33UtsYAF0nF9Bo8IiXfK4iapLs9VyKt7BnrWhZprBPzTTpj6IGvg5su11V4X4a
FQN1kXlYdtX2Sg6hiZZRWbwFo6uyDWjBDmD+/JpHc49Yz5vj5h5JIwXZrKYnQgE8sYPQ9aYogTNP
SyJQdtjoLwqiU1aXF2+9aqYboG/eSkzrAvmSoVPxaIXgb++XFx4Ck5LmEVu2GrQtUaYMdkT1z7em
G0T6g+ki+Ze4Zrs2U1lS0SQ4QcBy+YGAB2L7IgGocuyTpWTOyZgKx1TYBsHBuvc3furuLNW7iC5R
NOPoEPdGpTRIuh/38AEwkn/ukxV5nO7QTEUrGwhQJG28lHq+X58GxJR7XxUkKPv4ZKiFFWil6f5a
qYovotWMOlx2Uf3cBv/DUIMtEbJNWF+lja4t7jPTMlHReWtVa3/vxP5j6RYsVG0d1I+ikNkYgo2y
8LJsasQ7lHqPLfGlSJzwA5TrwyD7yVctDzjC5Y73PFRoegWZpeIm6o9rsyeY6YYENiw8uICPOs3e
k9GZffZRUATjoibSA5IohLmLAfH5dgjOtyJOo0OK7e9PXdOgZBfG3Ig8cO5/zg1aJzh/qH3v/7h2
GkH60V2iIqHPQ/IAs6IubCAfzlPLH/QoCrznJNRhfH157wugJTsQbY9J09ePWFw3B9mWbhe5xFK3
VoCGHwog+sFpxvQQJWvRIOpEkPWnqj9U+mFwcnvpEXW9jXTTZaEq+e1M910A15pizcpK9h9sdrhQ
UfQjaiHZsZlylfXUb3AclHnccqBJh0hf3+Y1o/tjPKnkDy1RdmBV6rVU6/IjaO7hERWcqX4rOjVf
ewhxkamNlFvfaPF0JJ4LWJOuHoGCQ21Fr/eLah8b2083Bbk9zc4wT8fmUeNj9NOzjafuKKvN0QXq
e751RU21CjurRUCRPtQKU7QO1OQ+995vgClYJSitzxGLtXYJ9KHZqGPT3hFgBn9mJO84pUlSPH6T
wcaRHE+iI3wiJhg/VoV/n2CE8HUM71+YRYog1/xEMTQd2dGI2Nj8b+ia+nmRJZCiZHU1Yk3hWM2m
5l/8wGZfOajIsJgrXM/MdZHUzxI0v2aGmGuEacaYreHJKI+NjR0cmnQn8BPyo9JiyiUPKQeoaVD0
+Z7CeQZTPdApgXFUkhBB2BKFtTQMv8Wj4c/Zcq/z0fsaqXxD47boL/mAZfLUEkXXbmOzSX40UECW
/TE4134nPRk1uSLIrs1BzMzBBc3TtCy3oikTkKjMjMhyaKenODaknTYO0jKPZaQl4uKMu1H4ocjB
axQRPsrMQFuh02qtBsU+JD5KJznEm3MAqW1dxhrGF1UL8AvF96XpyumzgjjXzK/6aD3EwIXCRo12
KtG+md+2MCMbCqhHhLnQp94OkEBoghxMRu8gWmKaXYGhinNeeqgs/fE2DS4AekqY+CbnzK505MfC
yYM+sJ4h+50QdGq/uV6ksOF3xjMIiHHfAFBDtrDPvrkPnYWGsZJUqGrFOdufOjIfftpE/g2PWf3M
R+OrYDmKYaFDYcChcj7zZa2Qw3qGOsxHZ2HFGWOl99h6ynjRvGUUqi3xkRboz1gXZ9MektXgVjXa
Xn3yRNitPliEm/CvCvu9VoDUkkaUh3ieSHv2ooRmEuBnRda6pG7+GBA10Sfmieanvvu1nwb+bvK9
jx0mkiY96oOoJoBz0I1jrqO5qkwO4OTn23MiFaQtdEl/Hazm6oBh+r1Er58wtfeOo5WCwr2nGQew
qeDMUfHddaUMh0S0wYQ4k48Cvbeq6DVrVKRVP0DgZ5o+XSgKR+2wkMH08EC+MNwUqlxtczfJT06o
4WkTac6rndWnQcnc74GUrpW2yLeJYyYEEDr5IVYbZFDDFnWyNqFZJ6M6E1UMsk9hbkY7MU90DS7Y
NeBBLHORlbA0GN96kNCHWuO3NmaJv6yyVlu6oRxdPLxPLnJey/SxKyj1jDQJgnQXW4d+iE83CPmp
T8xD9FraJEiQcUz849oONMKuCYfXe5fet8nRgnSv8U++UMtO3TB9CmNH2nNUoovUg+oUBb4DwIRi
BbWbyUr8PiBqog+83uRu/zfDTYlEca/60uLTdbUKh25mVhpSJV15MB3vu0666qG3G+PFip25p3nB
kzJ63dUn85+EhvSYy9gW5zhlzJXaV76R8964nq1+scbEAJrixdsOijqM1/ZdTEAU/3tuGNXVMYJi
qw86PD5Jk76Ujb3W8075hiYeKVPV6U5mZOcHVp9xIQZiFPqjtTdil5UiboCXwOgdsT/xj4OpZtXC
8NVtV6neA1tj/0pE6xxkvnwsyM5dlUxyNqHV+nMxKIpWKs8DuLOjaN1nFHjjXsVVf95DzCBG4d7u
UYce8shqogKpgBEDhMe1wSJN1TBT7J2k2b9W+/PYDZOkqobridFILy722AuOccZG823pBZYcmus2
q4EYNUELS5YtXf0olR47rMDByUsvLfiPf2Ezqr8y8XRLZqEz4DdDsgS7zbn21/Ok60e4YkVx+j1S
nfaMvg9+1dgrf8sjf98S2/Fn0QOuM3AzWkytiZFh6QkIYVeH0sGPbZToQeFAeUFsaSVWNzuKtV2F
GdYuaBHmXcHSI6tlkWU3o7T7F8qqYCz/tFLz9jXNIK8AZ93moWt/IhKS9SuILvfuB6mZIxSj7KVH
3B7PU+210vJmm3aeDdBQ019DmRNr22JKPB2YnwpMhkc311+RxQ42AYydpWi6TfYRa1V51mxJuliG
d71dnafWSq+BtYh7F052qeSjHjS7tPst6Mdq5yU5arClioClqN7aaC/BqGAEFm9OQGliuNdZIyHp
krYESLOwPflOA8TAN2G/EJ909WYb2QYR0h7o+z6ILetWhH3Vlbj60O5Cu1iMOSjJNpFgUUyrn+6C
KSM496orYBd7Neu3TpaXV35DH2JCya97BmfOfhxHfChcQEarCrzkWwzyUA+c6GtV+dEq6nnEGXhI
PI+OjPh5lWtL0oM/N/UBsYBQk66JpXtHkZgTNVH4OcdN27ab1aeBAN/lf+EJmxN7/tPHz5kXc0sD
Si583E/sekXzBtnpQ/OjrdCEezAQEfKmeHafyKcqCIZH+O0UEI0RaUDQ3piaYiCWUAFTzeE2zas6
F8Afml8m8tKOAo9qJtWqfQkB8V2i0nf2cpO8tJntXvSxcy+DAiDe8ABtt3FmASiF+DKPzBAu+HSF
mDh63hce2MZeXCH6Tdgf3FV0pJ5ui7uKlrhC3DXBFRy0xB938YcSexUDapGYFyDjXHjkpLTC2CFM
F+nzW3Vqi5ooOqDMu85k/z8TVSxeF1BRjU0TQXf/560PRnJ/+RgIfOmKo+nEMzTCZ78+RFR4i1Ee
GOoHGvLlHLx0dErK+BE/n3hnIXl2EkU7KPjOBNqk4m7nK9En5opaWVvaslPwAvw00BddvW394fVT
/9CX0UPeXT91R9Orq154qLPB39/vL6ZVUkgGM9ak26uLvluhtdGyalCy/alveucVLjEbFUfG2acB
pLGjo8f55t5/fzFJwV86VaS9GBT9AZbAO98u43WSFi1bf5+ijoBd3tqfq2IC1jlM+Fz96TIMygtw
4Z9vNrVrKcfRM5cmGFVvHU05to+iBuNP1Zv+aITNNei9q+aV9qHIqmJmd022Mvx6aNGi9kmeTiMm
YciDaA7Ep1Y1ftozBOeRBJD87rlSlS8jRIFHIlD9g5XBULekUX6LgTnOlTZSDqNnp095rO5FP4dp
cui1nW8SP1DeVPNxUMkImkSpIBxjBSRm/c1dFSzYF//8xVXNT4ogLB+YwKnooyDMQUBXHAR/VkfJ
MiXqIMR8EPTgEzbdHuJIoyIM3eE2Cs18L1pZqPqoU6tJvCTiWs9F508jXbiB9VUcRVc9yAHqdXj0
sgVFgOY+uR895zanyqPkMGBAUiPPspYRxEfbrlkHsM8fAArbF8e02f9YFjCJ1LmIrrROqx2JJzyr
QBhcQBXbl3w0cfIKMagVfWJeVNvNHJ2HZi36UIdEj3Pwt+jIGphodMZe1O6F6DNhP614RJNfneZZ
aoGtxKc59+ZPw0bUDRu0PHfAYfTP9/+vL3e/VVGxJA4mKJK/vjOnri00nX0XdcJeOmBQLx1ELQiq
lzYCLfWpv5+m3fs0Ep0zJ9OnrQlx5Pv1n+Z1iB3MSxAii08DWVYAHBM3rEiqL2zeLSCqPzvFHU1C
ZBuHOJrfGPrejTp9T4gq3I/O3oOPhF1XTb8YtHtoujNYa8Zt3v0Kom8XFy3N9b3rfpm4p6+vA/ca
64l8sHkv2ODV3UutGm/aFPqOSHLXxBm+mm0I8srwi7VL5PLce/GyNPGZswfyrfFQcsLAiPDgV+iD
IvVuvjkEasSx34xJd0sT26qHG7nBbqPepCEktrhwTyq6prlt5S/4pXmnPK7fEjcrXrC8yA8NOTxi
rjQb8FjbJCpV9C+muUkDCxAj52U0jXblVrIOCTYUcz9tOgwsQsQlZSTYc0MKrh0qopxXYutDdt5C
u4e4X0DscyUkK+1ixPU3tFEkjrRpRW/Gx1y3LEw3YIiKPiOsxvMQ4DEyXSC6CPY3wLegj3peOD6K
AfAUFwcJ4qOY0fYZfyAhrqXnFt3cdIC9tuSVy8XtiQfQsp1ZLlGgQSk4yvM8FIUYvT8Z7wMRa4uh
Epe+d8Eo4ib3B+r9le59Yrby5+3djbIV6zYUedbx2sH8TKzrt/a0uA+KQU5DcY/3rvvyDzXpL7sB
Me++Ofh0u/u1/BOglyrautL5/7JZ0H6VT+HAYWgmCjMGEl6wbI3POlCS4klWhn7Ou4cAilkiiQ/8
M2o3UQJw4tZ2At8/VwXSxyg3Zptbp13Y+bEfy6VVDxG22vAaz6M8GX0PxEbEJXUEYrzMRn3O2Tk8
gTiEvs2OfKFJZngSfaIwEddZV4EMxnUaMKbCKjFgbu3RxRTin1cZ7S9HrElrypz+U7HpssUi9NMi
o8GUL50wqt710tuiOpkf4txVV00RfgeaOMoro6jyw63qOV/qXLKQJ3Hld3BgT0A9zBfFB/Xp9oaz
rxyrOrKlx2WxhIBTQkvbWxDkZyrMiuPYa86TmajwKmX7FYJdumktHR665Tuvtd58zd3KPMeZF188
x3sjrH/55791yoH+uiFHM85wUMhhO4ju1efIKWIRttqrcvpuovuMC3Fvoi8LMREbjrNoybKt4oKO
6C6ktAIknZmBjOKjFaNJZ5bglDBFwChIX0XIjyBeMSJ2MxQu4jjUcswm0L0kEDW1yHia5UxURWEM
8MrGQcbd23BJSpjurpDacl+j071uAZqdUOBkk0EU4gmuCKasTq7PgEX4MMltBKBdI/AOHp6UByKp
0l7URN+oq+G2sVzQwAx+mibmNlGLrLsYlsrpXkHQPnhDUDyz7TRWOMXgEBIiolAPoCdi3a12oqlr
yhdJcoyTaMkqigFj/eL0MozKYrywAw03//wxKZ/TyPwKHb6QbIhkdvOq8jlY6UqK3OelIX0LJAMh
kFT6TYvb9CIK14B8j/LpmbcJv4/Tv4wvWAol10wvgRGml7LxErRjsKeWCmSVa9czz9Dz2qAN0Elv
vhqd5J7EvRAdSQmJTWhXvXy4vwbCR/veZosp7if6paB89pDMw21lvKAE3PDxu86+cSFoZGE9rmLX
VB/jEEAVymTdV8iKEFkyHQV7oOmxaX9VOxMTFMPxrkM41qtWSd097B48dsvSXkAte7ing/QRUmej
KdHPKaLSfER9UDuIFNHgpM0xxiTg7y4KmlqO5wEXWNMFYopk981xepXaj1E1ygfUwu6vgBXZOUCW
eo4zSv2YJEVzLAPsbiK5fhRd/CigafgI3oum0jrZijAKUPFFMVjmASeM78A4UUvRAucCUuna8at6
Lc1qXDU9630KVeIV7vuxbR0Qsdg7ncrOhvI89bcJWGwdsBbqDPgkh1EcLIjcAdocYoQ0Oul4L3zZ
/NEs6/7ZjVpi7MgHtRrkgD8K1dW1fdwYKIS4kB632L/iE0KfmDLUibb3K19ZRzKxgjLMmi/qe2m1
2he5LoZjUsgkrqemJKGGgDsNPPQy0L6UbAlmXYt55I9r0IXXHxXPN9eIZRYPtoYxacyf8V6Zx1HO
5d8CYOWdKYHrKZvsag6EN+Qw/a3APRSEpaTvrK4engE/bFCNTH8DgKksIT8nW9gSwWsIDEHMT3zF
4teZ62wpudxBtZ2L31IYyhsCuc0NnfPfZU+B+H9eCfnVWYZYAx1btW9ZqJ/WBcNDrQdt+uwb/DYF
kohtnpSpQICpn9cJopGir2vA/GHEoG5Km3XiPs+3827vxu6h6LR6bxP8QfK4V9be0DhfWq9bhnjT
fA2dBA66bHsHHYHRnTakW09Sy3NqmCxIqbkFnFidRVeth866NSrcS//sEwPGaPIDjtuj63JlUeLo
VSaZsjJQFCfbrgG7IF3Q7RXfxoy1BUcimp6XhxjCl0O3v1VFr2lWwEZ/miCqOW7qcRj2W9Gqp7vd
Zk9Xg50eZ6EbmfsWAyBI1W5+1Xs/2FSRzc5hSOVHD2WaWQq6D1V6aKthlfkHUbhMPAx5CkM7QK3g
3idq9jT6X/u0CNUt13y6zxJTyZENGDK10CDzSiYF2VhLSSrkEGICtjCN6apAYDmeudPhzczrVeUq
QFSmLuwuspOUjLCkaImuqk3jHYkJcHuqG55Vq2PZ5yCqZdXwVpSo7eseVPMmN4c3P/D3KhvIJzeO
dNJ+GrTeaRofDCa+dhQ8dKmrPcLIfxT9oGEwoBks7FSmaSpnOvys34wQCccJlB5miOAY6HS3g+8/
1VMxeSeC7rneenyQ2h7Ugp1vlsYpSpN87xv1Xp0EUoVKqqTz2cR+h++1YpbXyvcgF4eIZIlRpDZA
N8hDvpXYOCyG0AsegKmUuwo627pOo+ZRHWXolLbpfkOSYR7UuvvdNIsvpKTLL12FpaY8XVT4UoUI
gjkpqSJ6NQNFy9FQVK2UU+KtgJSMAtnU1mTXXedh2YNc9QttoRq6TRbK2SC3Ecnr3EOd1paSjcjt
pNBLSB94w1okfoAqdlsAMDsbVM4XNhExrCsnPrq+PV4J4T7ACFHePDc1llEt9Qt9hBFtQMw6+3rt
HBQDCvzUKvIMH9ipZsvZ3IEk/WDHAVkJu18hJOHCOZwevHYA571Wgzfx3DXQsf0xINoJSujjkKv7
T8/nwNAeO/hMGAUEOWtUgi+ak3UXKwuzhQet5jl2SPTWUeK/6Zn5YUVy/t5nw661k8lNtLtI0diC
4qeBkJL7IAq7MBPkUpC7sVqcsESfJBnuQ5Yqr8GokcwWA1LjqA950SLW5MgHdxgp7EQ5iKZdxyMA
9KldVma1Kaz8fJs3dd1GRZufh3y7RMzjK3YWt+onXkQZZwvFR/FjDOX2Kgqc5RxgX484RnRXN0Qx
rTOjci3GPNgFx1xpn0WrcdP2WpThNwO+81zRCHrmtuGeROEUYbXAdICV9s8+ZF+kU+c6Ky+pzMO9
34pgNUtW+51Xkk44rHDm5FmezFHcUVaiU0yWMQDflhgCR1ZWbwGCxK8DRMvaSMh9EVQ+N034TXSH
gY6lcILrvWi2fNHB1fvByUTU6smpJYjHXF3bFhaKcRAt0AyJX6MexbIhCrqVrXgcdM1M+S3DQYFY
Kg+CtB+cc54mQMpwRfyKUysmv/jfXMA+AVvQOpf3ix8VtJUAQLNU70URIRSLtfaf7V4aAc13hbdo
p75EDHth3uwjU633So5aF66l0rIIpfRsOTicVrikfuDWYkHzeSfH2yO0ETSnLKxMMqsNaxgSCi9I
01zEzECVX5A7sJ8NZRhWUuzGO8eXP93Ls2E5RWZ+troR3eVYsQp0CKjqfaQBQJ+qvY6XZt54WxlJ
9b3ZvjcWn0zlmDile2bxXCSIHJtxBwiXQ+Oz7OJy2LGCrNi2ls/ZgJCW7UOcFKNOAi9sdA0Z2QxG
LbuMtpWZ4pc1NauER5qu9BJ6QjT9Vk4PTcs+RTRTPjALQ69Hbyx8QnOt/91xQGe5HWIuskuwxrat
30I3hWmv2Cm6XJW0NFzF5beBLbhk+3heKHMVI9Q4sh4KFNCXnZOpT3paK7PayoevVS3vmxI7tkjV
kezRvCez8u3ziCIU5238pjMpenPNKjmqYKKfMjlol0aje5PZYrolBTvsM1RA4a4fRKGQ77vVRLNR
rOTQTcV9iuSaaIUZkIvH2htWeIQvZeCde1EQ+a73ug9VeVbbJgmtxJbWEpIaCE10/kkUmZNggJDW
X+9dojZKJcoPQaZspCSpF4GOXlSiwsY39OgJFa1iL/q9qT+UoWhEw7VvS23fAdnBaB1NBR9+9gMB
5exB1GSrzB4wj/sxOkxN0SdGnRgoTIfg0qsOyQf/Gtl40My+OpakvLAgqYpvaIxBVTSTt8FrkAZU
EzxO8kK95pr3FXO//hm46MZ36vIBiePyQdRU4n0LDtkm9g8cRGaSzbAYsc2QdJ5nlDyO6bsPiIuH
CgKqZg3pWgyIvtsdDDW4WmzR1rpaHRyWMRC6wSnscnLWhY0d5NREraa7NSFaQDCX8kOHcP0OE0RE
COFxExGyovOYo9elqzJvnePyzMR/8lzVFqQxBfvGPAg1SGpGQUwSzdry16ZUmtjODoT1kq+ujQku
AHZoKmoWvLWajqtHCqJYr2Nz1Re1vs9iudo7k/9mbMv5BbgGEqWFSQA88PERtor4BIf9BeNzeatN
LdGF7Ep8iq0GngVCiqvU+H+MndeS47qybb+IEfTmVd67Url+YbSl955ffwahXq21++5z4r4giEQC
UqkkEsicOSepcD4WhhM/KpY2xO/zviyONgrkN8Si4JyBEGgFpLn59OHAT0azuStBax1yCu3nalK0
n7UVS7O+CfpjoJrjS63qR/iKm081zZJVH6iAR6bp4HegTUrDayGFVA6RuCdAYe9E3l40lp86j64Y
yERa/+lDUby/SA1Yc6RGf1H1cNXGbY24FOGsBLjV3IUU7T2kAHvV+ZL9GOV/p8Do0FkHMSqn6Ahr
iX3Xkc26pAW4Puoqj5nsUpkbZ+6FtGx4zEzy11NPmESTpp9oPmtnHaDgZZScfAsN4UWO4OYu1CTb
UohRvakJDMHICMEAOnUp+/paD51xEr3UVTeyXIQ30bOlpWf1zQuMVQFcrcVCgxb2UFEseZhydO2s
mC5FXzRBh7wdFBDx8ukoBv7qNlamgQ3L/7Xec5G/fP/bmnVBDlTuGp99SGycG9ULNloJeVVAYCVa
wvRlzwOInpZy9D6YjfmjbvlZ6RrcZQTTzkUQS5+VA4HFqGnerZu+rW0nw/Yf50Tes05ZKYMcUcNF
nLtHS3cPsxYgHu4iXzwjPJeelN+FPfChYBL2VInPBvukm9p+rZPAvxQ9Ybc878tvtVGcrLD33gy3
YrOecgarkIB6K4k/CAfJRKIrUHSK9odQOZhjk/P78KpvKVIuPdi0L0ix6ssytLOd4sfdzexRAhRT
bVQfPDXJX3qv0rZ6Y8Wriu/455i1c+GglbC49vWYk4zULchxAFWn07vqYn3jZ0E3I7UZzqQQLLhA
gYtG4L8Tkgl7cfUc+Mvvr65wLgIfGT2z9xD2ZdHnAn+t93wNlQ09yLyRKmST2nsjG/pNVQz1p12u
KAiNvlQQ1q/tmH9TqNjRF4I8SMZaA7FQbQTDUVDcOrklWX1wCKLcXTMOIF2S5FlQD+W+76xyH8hR
tX9228kW2RLsPGJY9B+Of6Y8bXlGkXIWle7ivzn7VKFsSiMAVJah2RBpfAtUR7k3Vfjdz430qE+9
crCNedRBjltLqItLAY8spNEoNUc0CswxH48B2Uvg/ivkZPfBvghM/xFksh0ib2EVvD8iSM8Jj34o
eftqcpah56Wi2fCp6aUOK/Yan7Mj3HXiarJJelj80tGlBwThHDTouA9EI5yD6D6bzAP4Xis/n5a/
vEa9N+ZjTbHsdFzMy6y6IcWZ3AewRMD56mYnukot6WwuI2fhdGl6N0sbDmJd+gyRupoV2ghLXxYr
R0mJZBhanfQzLsqdH7nmDwjW3jTT695SzzSWelmp+xCx9mMTFDLaHQOgyDyRdiqkWVvLhQ8p1Uzp
bOrt76bXdXvWcWpZm0rsXcRALXX1WW5WojOEuku96FB2K4J2O4ih4QHzYCXx5OinUu9y34l/tYH/
M5BtMlZSxKnAH8ejTzJuV45dsh7tLr8BTfTnIw/obzGl/2ISe6RLnTvmh1zp4cKB4fXcoAG/1Xod
Oq6SYkinWvjSWH+DXUIgnoMClq0+KYKTOaH6FMpyBrjLrrqE0i30J+q3epTOfh25r0od6GtD1tm/
Rkr5qtvurUrN/EtvGa+jnGQ31MXSm2yhUMjxFmr8qSsGpLKCj7ptT8JEdTDZexKBtfbOaRncg5L/
UKLqvUxcil2sirpPx+t38hiNZ46G/TwM+vQ7dD/2GBU/EipDIShRomvsSsWWtw4/Lwnzu4/WJdQU
uFSDudZqpfuklMNceNAyIKCr2oeOx90CDcv602iTjXhdAuJ8Udmj3nKjNJdV6nan3hx/N8jvynuI
1imn+Mfu2D2VtG0Iwr/g2DR/Oj99ho50QTYo7qyJjGvgov4iypTZ6smLHDGIzaNrVza13/wRojsq
IcS2bjzuRBcKZXj8KtnZE0zz34wafEOhROVRjAa1+0FA2jpxKw3eOAaf8t5qLo+FSLR7iRfdxERF
M2duVyfXBtXrx3M7IYXVRVAVioe2sDVdSNa0NI9Pk7ADkusKosm16W058IX1jfpPfw1c8yti1MBH
iyEutlk8fgc4PG4auUrOkLHKQIM1kq8DcohoEjs/BpLM6gClJ7+96tQQSf4SpLBjymPR3Fx3OgjC
GXkw3S7dQ7kQrnMlra9E1WVEJiLIxEZ44Ux3AMtTgLXOHSO8icZp4q0MEur06AUVcVpT2ppjHD0c
4Lsd11oIL7OF+rzXqHDYRv1RNK5awx4vLgfnox3D1Vh57lvmWv6+qygq06PReQvUwVmpqeWv1Knr
dK6Feq3ibMVoqcU/8lS3T2KqgdB2A3fincBHftNi4+Fk2rl6yLVonIk5yF2io5akHqQyyHnobE3G
if6pywZHWSFVCZ8OdycYBytb4VQYVAc5zKhKE0MZ7Hoz4a+Jf0Ey5PC3xIlKLT5cWEpjo06rJVfR
ywyvPv+nXVa7wWDvh68ax8gW4Kv5avVwA7P6rzWEXZj6YOgOhKpeMzlZisMQWSx12Tbk0C01Cd77
EZVscXiSexUFvazcwhcbvP+nv7C3ZZbdS48jB6R3+6ZtQJFPV5AMSns1plZHigiW94M0brJi5Mb0
Z9NpICMD2XqxFyYbtbOL+MqW7q4mw7ct8kIqSa907//r9k4MqLXxE7VOn33Rf+wnn1vBJuoUYs8I
kFfmB0GT7pMIOFSQRugsranrB92Z+CgboThUj15FqkfY4abhi12OPNtgnLy37POhI4UuTXuV0Lig
yA02ZSmRpc9Ilb6UbmvAH67B0+kgPi7sJjJYEGinOQEtp12qWWvuOtlxd3z1CHT/qduoFAv2iGio
NwLoyn5DurjwyoqeqP3IQ7lcQWDcL4QtsQyYOcKmWipFuwSMol7KvjRe0ALIF4ZTFms+XuOFoLm8
L0yNIuJc0l+Ey58JPXBOjsohEE1HTu49RFWjCvsSXMnUf5TcE7MkvIdSN86qytq1VBqjHVL37imx
Epcyo+TSG1M1eObv0jiu9y3kzOwf6uMwwfFEo04HL6QgPtyurbbCFE4HNH9qTIJacxCfEQkaUnjS
6EKoL3mDg4R7o+xgyTo+uiJWqEf5MchNdSd65ahyQ7WRpiVPuGYT5L6IBkjnu9abBWUFjvsyRtBQ
sHm3YJOl27jsWPRc+qJDnQIFHfR67K6Gi/DNAseZQ78kPVbTginubIUGtaSF9KKprfoyfu872Szn
qEWg3KUH7Q42nomB2TG3eoguMMUKskutimPUHx6cHwsLFmczQBlLDROO10FUk8TQzRNESdW1nLS6
FL95mNK05Tw+edR9bZ3EoHCbTLar7KjtyDecAIHQUQ5sHyzoustFoAQvcilnGzY0UFqpE9BDDD88
C2UcF72mwan2nCmcDM/7EXUw8yLqEtzKSrsmuj58jDJHfcJHsFZNXeoFvsTcvC4I/z68lJqYml0D
Ow84KE4Nexq+jGMLcPiPLfVSNC8ichaZV+sSHB8jmuNge3vUiosOejO3N/296IpmzLyUtBLcdkWW
sxUWRiWWfH8lLiMwOOZcXIqZ9Yr8Zr6pEZDfxH5b3TxodKmGs9ofQKO4UNtvciwDBii16lwj87Dz
FB5PLsIrr1UrfSE10f6ATYNDunJNYlneJV7SeOumNUihB2T77bT0j8Tq2FC1DbxdHWRUaplqry0V
DElsyBcjlbXXnl409cRYR8WNGJMnz2ksLyPlMfb/zhNjyoSB/jNPd2LQ5D7q71WUV3OtT8moDW6z
BWWOpLLh5S+ZBhdtNsGZTITGdWKCoVkvmyTQv3XgomZDk6gXaSyzPQxkiO6Ah/lSsDfLR4hmvOlf
LhPLaNsgOgEzVediQNHQTlc4CpUdP5qy8rVdYEw08pCvzMTacdide08K3ny0vtBJUrKNUsORCIgp
YtOrG7twEsOrJlk8cdWb2caV4KWFhm8C/kwuz1Fx9ZyGpAhqEDCdn9iuo5ermR+epQ7rPEIluXdi
96NPlJmf6slXHlP1UlWSaGdye77zMV1MbnwIFqLgXYRje0dUF3Ba1MgrB413xA6jnsh5lc7FaCtX
1CMSjtBSRCqJgVXzrtGim0F57Z06eQLBSA7vnytVFnj1bFoYf0jbtXJfulFzSFB+nGggpXkuupXF
P39qWtuEt1dcPhwnYySFbwrfpLWwP5ti9K6g7Si1z8s3bvvVr3KKOVDZ8IMtLySMgRPfc9PyANDC
qlL1CAJA2htC09qfotLqr62VDNc+hnLDACggTKIxJm5Cv2rOokcEu78+RsUEv2SH0ELH/VyjdLh9
x0W/e64R6PYAxU75JkwJt5KTkneAhKZSYADq1h4aGGtfT82zm0jeeyCjiuiJimIxAK5frlf6VD0s
+qKpIjeiWKmAZYwF/l71X/0w8G6FqtsUpBvJRgFEDPWOJL8heVovzVpp165XK2/wuhdAb3pjB9dM
vB2m4LqnglTy0yBbxakPmZvljOu4QQDGN9MYnR6IXZFfRHSkk+NXeM99+BS1cvbo+lQpqU72KnqF
BHrXKcp6PjpRsS9DrdiLq2cjBTYpEtEPyWXZD89q4hcNa3icgryBf0dq7q4DSXXi1d1rAB/Sruxt
SCunbmga8R65a2NWyEn/mvlQMbg6tNJi1OolBB56mE1i0+heOySqjlBKfE+nXkq44xSGw5sYq4tY
OztBfhETI8/VLoOHCsTkGeuBcS0saSXGsjy3bq4H08A05qQ88er0pxjqdT96VbgbeWEwzMMI0u5E
vwu/dGhmMAqOL+K1rQ6GwrBHjaOp4GhozPTV7QbogUlVUi2QvY5+/S5nTnUSY3YIDFgN++ggBvmZ
J/PEKcOdGJWsIFugSpBtRDdriROkPSTS8IiS98/tfermwREN1383AxJpcqcchHlsypwItT7+9ggV
6qegcFg0XqBWC+Ejh5Mu+ViP4yZWy+vvrpgoxsXsECpGpML1BH0v+Blys5N3bAeIOfHIBtJjxKgd
NnYPR6lWLGpYUPlXTcYO2QJwp8IJUqyFLo8EF5FROT6bsffkoxoiFwHCb6tMPTEo7NABNwN14A6M
k5AuI6jJcKpQxT57OhE/D5ZV2UwbGulXm4NuI+ULUrdTEB3szfggGt8DGN4+sI+itZsaIttpPCnS
WwDNJnwcf3zEpSSFycHiw86soT9HFsxcauDlcOeE1VtQ8HTvHcMjHkO3VIsbTJHhRfT0Jl6MWju8
sHvhqJEdIg8d+64ssoWrkiAPRkmb7lj61S+iYTVAMLUIndCHPcwFqaW1WQavO9+5eWKRafdk8maP
vlI6Z5QFRoQxVP0q1rFzHuCpBl8966EeUp+MwQVyzksIEwVX426I6l/C9LCPMZwlPuyG4k0IW2tn
lPW2XrP0W2iKFadDE2I6RUWjV529kWpRyAiP9XTgKqdG2CUoKHxF1o7CFRprCFD5pB62p5uY9cdX
2BN7KOBZ53uPZsDwxZ1UF5RM/ugDq970jVOjYtI97J5rjh92OdYbQy6alaPDs8hGxT/o6HHN66LQ
103StrfBSrqbr2x8u9avwsIORd0Q55Rm1ui48TxM0emTbKPaSp7V3tA30S8K5//HKIAgio8C35mL
yX4S/WyBEi/MZojemr7Y9mmiXjUUMCgsNClc4UahJIH96n8Vxiqwm5eytUi+MCHtCVdkZo3uABNM
9vtnRxrexZhHuPaoqlU6a+pAvdmt8eaN5Q/Vzdp7iET9S26ipVU79ZzlXiXHlY4oxPN4juEzsqOs
3gjX1tbGNWQlFTcLRpPRdQ5/1lGHSqwTRuxXu4DS4UpRz9p0Miqm01Keai9K2GlH0fPkmlgQlJKQ
ZHJYQjujPE3+YhDad+MFRrW//Ynfdksx6GpjCV+nfrYSH9BSDIXoaPf2zsyh+M67XL/xkNKRPeK+
Hg5Otq1L37iliuqdhxym0mlQuPlKry/g6Y1Xz1lG95JRrHYVc9Rca9ZjNBiIKfwzqVfKm+2qITyW
vJIrZTZ0urywPnn89cKi64XhISqDV9NslXNplNVCjnz3DbqUXzCWjj997Z5JWkzlNZXHiq2OnzWc
7qBVNMBHPGZWRWmM6BK5BNYkDkEZCEmIe4d63lm28ebmycaDqLUo+uSlmprS66g5kUDIpFmcvDg2
Gwk1MA6iJzysorJmCJzXWzHLaZPwUA7ON0u3DIirrYwjc1Q0ILWsbks1MCy7kR+dWrtXt4nVnkFE
wLpYijZwof9W5E/h8TBReonGwzSjIMsEMk7eK5NJ2M2Rw0kaFv1Czpr2nGno84VxVHyOlVYuClkZ
dhCyuu9debcTNf8ckfDedG3dLI0gKohBxhTFRNBOwu0vzwsnz2/Z1OhuLc/80c+3wqYpCgFfjkGN
7SHn7GY3lyAs6I6snYkx4ZVD9EBhRnE0ulY7a1NjwO0971ADXQlbpUTaGTIJ7Wz51pWDi7p7mgr4
lU+BclUr9gUzMT0HKs4PHur7JKKk5sdoRsZBNJLtEOoSl1lbcJmhQgn5flXNn05VDw246JLvhVH+
TxeR8W1PZnaru+F37hs/oUMn49mP40FxoSasEL58oeAXKmpbdr+mprVGkQGy19ZZSZ5cfBsmibek
ToyXwUe/aZQsJDK0StkF8ClNsGrvCuXCLjQ8cFrGAu0869OPEZZRQqNHuoiuRPIOliTj3dZcaxu2
KCBkEUn2zIeSIh5hhDZiSXuHuvKVEkPjoiIfcYe/eyXMVQR7pOSn/Vx0Pc11Fkmb6P/nJC2PUiib
YXvtCU5PvPimb6AxCNsov4bBO3spZOe1ln9wrvxElG28tLph3KCvPQhzqVCXMJRltWyCuPhII7NH
P6gzSTD3wRuZmMfsXlUJI1pJc4lttMVIxnwSioHBA5wQil6D94kExsXtwORJ3EbPhPEh/J3ssN2g
KtSrU3DT8z+LcdWFRv7hp4rJRmMMF34G5yesRxB8J9lBdgmgtJwYj62iBnNpym6XEyPw0GrhEeRs
dOfxshdp7jLwUW+2a2MtkuPUt807sjxvNaj3/ZCXHiJRZMM1qn+oeyvTsw6Tx3UYjA+xbJEh7QYF
ElCm6VUaOBXd4rOK4aOyzDpcisw6xKKfZLY7Yp9VxR0VFnSx6JjDtWyADthWwzejlcNhpmjDSxj5
2iYnN5mtfdX2Nyk1T4fRII8QNbWzlmtfp6yhbutT3VLC0IfdnuCqovDNE7YsONawJGdTz9DbFumN
PNpK5iDtyzyDR6tLnHtQDNLZcOKD6EWaPt4nzpNpyG67Zp9lyURjGlJNRIkeSgvk6QO4/G+uost8
uzL/I7Gd73lrSD9ct5qTrAh8xEayld2Vw3cqrZHpDjrjDe6YYAIYFUBze+Rcg758GSV0tkoKFR/d
lsrkiyP7i0FRasLbGmjNlIKFpa+57ilX7fbFA1rFjfwW9B2dLoGTWYPkQIxJft4ffb2gSJNBv4rw
iJQfEUoHh4iSghWvS1Ir0mCMbTlfjEWin/NGVh4gMIgFf6XykMAfQFLNYoOLkAfgMKXtVymH/nel
rPKNphtg3nrN/CwzQq5V9ZVfcQ/nLuXk3Fp/oc0HS6ZdwPyIAA4Cp6gOpCFquZLSWzvRUL4BIFNc
4shlNqBUUkzN3+P/cn3O1+qm/T1fGMX0x3BZEy8oUvVqN8SNekRuv1oysBALislZdLILuCUAavvn
wJH8r6qXogPX6s69LKj4BgkjnxOZbLxDxSwMbCXM92HlzzTZjHdlYrhXKKfate/47Jj72r0KW9ek
0pzvsrZqU5nAcNzyPYzh30nzsVg3QJ4/htL8asOwdCkpYXhJE23tc4PgtIrUTzSaIJG575mwzRMk
AsWAgKNadfZxyIExOH63MAYSkCnYj1sNSGIj+2q2AXcj3fyO31DOvulVi1AKU7QqIbfmlu9jjpyH
ahrR0Zi6kiPNCjsLXqH8AWLaWjdhrtPe2UY5wnMue4V3nvEuoHxkbcSo7Ri/KMt1TmJQmES3zrq9
TsX/a99348bpInupd43ySUTs2LSu8aKmine0/Ooe9bY1y9C0n0AOvLiKFk6D5tJSnbpg7FDDdFEv
FaMUJkg7ySUTDsFV8KoFuXdSfOL6kvGZZv67bAzGvapSdQVWLFtWfAB3zZ2QtFbpz9tKMu42yYmT
noevcYcWn1p3/UoqtUNjWM0L8mftSwpBDQDfMNoPE0gUNilvO8ZyBHqAUeEX1sG8ZAN4Fb1uUOGD
gIEZ9SfnCkg4R/WuNi8+UAC+t1X/XWkKjhdp8sXVQ3/J3p7tjWrLpyY31LnwyGGVk7Lwe03Ual7Z
5OPdEVSHVVrqYnSgbaoaiN6l8WQWwcEtq/TDChUftFjU7AzNTT463YbZlhNXg5TUqct9cgh8EB9t
bLhLdqLqWiuHcuZ7xEcg/fJmowLEJWv9ZQwd89dApczN0jXpFILs3PU5jxl+/8Zd9dCp0Io8v+qx
H24STZKOQjtWNHJc3Aw4ORCd+Mdeg7yM9R4Nx7RTqUDo+09pzM4NGOdfbhItSlOOvyMQMB3mATtR
dRmt2oZzotzL3d6cZCZlNTFvda66MxXilm9Wrq5C1Rh+aZ67G4jGfKnUrJzLg+ccDCP0ZlJUNkg6
dOVbgPLPDmqeYS66pW+aazArZOmmUTWCkcNP0MQEn1a+kbjNFhZa8ZthGjVVAkamXhDcmUbZDFG3
XPOfkAhOIESjwH+WR1exUg5dtZlV3R2YznBHEmhCvPECmppu3Dwzzw16YQC6ml+uvdXluvpJMjiZ
9ZGSvyLBAX/vgDBJohDcN3x4qwfivFcZuOR88I3sa2SXG2r06l9JYWw7Ai1fUIeBgDoox2ukBhR1
SwkCYbk/HHU5yiD4aNRXbUrV2hSr/kTohv1f/YtbwA8Y4OW3Oo4twAROxjeOmnj0fN11D3PDxUAw
ZK6G1sqo+ByB8bc7Kb0DGlWCbWHV5R62GmQ7xsEKSZEgfboXjRh6dk01AFRlw1v2rzlpTFWFUjjS
hsdHdiqnpgJzslDKrl3AVJmdiC8BYRPDSmVH/xoJONOxY8dHjFLV8upwkqj7bWbzLH40RuaxO+rq
VdGhGyxsXeECzEgr9RPCLHfbiC4ypTYshABWp7mygeIDsceW5IsS7MmIlwgLTJeDp0yXY1qtM7c9
PUaK1g0QZHELfyUu/+Xv2+eBKMrV0dHZITryPspaeiSnCKRs6gY14niaxs1BcVvvXW7QiCBoMm7E
KE9qZEMyFHbEKEl1mLsk+cUYiuJlWrKvFelNLBk0Yz0TXbFkR/ZrIboe25vHkqILO8Ta0Atrw29Q
3gm5A49yLEjK5GD2tImrznLHndGVffIYEca/fP6bjQ3LpnLqIxkeHTKB1xohlkuvtfal8Sz7YlPL
FZvZeHja9b5XZ0kMZkJ4cL61L/GESqyJxJKh+mcq6iGwYpjonQk/9N81krLcn6N15zf2sZyuFDv8
fSVsHJV+j/7l999GASXYj/Wy2Du6sLlGkWrt6p56QpiIqJC1HV3X5+JS1xEHe1gfDsKXZJ468+22
ekwVtlLMF5f/mkS6xNrlcPsvBt9KKBSQSoR1AOomSNhcxsTzqNlQ2FaWwHSK1CH5+GdgiCzvRPn8
XLg97U4Exyz3C+D2hKrtmRiudfUIqrjbP/2kEEWqKhg+esOwtjVCtSsL/bKdGjn9rjUgtJ+J/mjH
wy6QM1dfPsf1PGVcuArjw//RV3VPBRcICBTWp1kon1M7Hb96mVkuZVQmdn4QdC+qUn8Iu1vmM2MY
+grBp5RtXqx63jVBrviS2jCo8WWvF2VlIkpX+Fq1IfUow1bXQzo7FrW5B2X58BZT2Fw65yi/iw65
P2Z1hrRySHEdhU00GozpMyC83FVk3521djUFT6cq2VlXpTpBnsjhl5VKu7aLKE31BiTgkcTKZbVA
rjt60/N8+IAzAXbCVeHn8mv9WrpW+4qWnsa1GrXtq8A6/742NYgn0Xs/U6ZtI6+UqatOQ1rVayGK
ArL0s9Qa66AGcX9HtDHngc3pKQjd/s5W19s07MAXYlSqsvhYjc43MRgXmsIWaQ8uIUa1bCxXiuad
taEF0agXzlE0SUOSe2a4AxqGkhMi4D71n+PiyiqajazH6q5BobFZ1xICM3lKdNUJ83ZvtMQqZq4r
NXvRtyajuPrLZscqpfREJtmIaVCIqDp4H1sLDnVrIQBod78bw4IuuA/HYvXXAAUD8FwV9iSO8c8M
4nveGbWx8Mj3Zf6XXazp+tkLAozcyadX6E21O5QugeSpNkhU+4xKl23R+KRW65+yH2E3OKRRivYs
JMJnq+H3ND2ubKqHnssJm1jzj68w/bW66nt7xSyqjd6P6DMoAWQdhttsnCgJcyoRmoE0XZdlk2j9
dElfXKUwpc7QOTuofs7dx3K1ExRe+klXRw8OoWGhtFJ+MgcXImIlSJVFKIUpoPtpVGf/0LUOGgp8
UcAqT+ovQ/A+oBazSRFvXopu6hpItIYg0sANh8iMhj/VCdokBiPjxq/EesXHvZBgvBSKFLyDZXR2
ZgudoXDy+qLkdoVErOjys0bZRrervXDuffdYko6+2qZJPo3vhDBXiVFCS2sGjzel6pzlpC8P6EOe
fhaRGV0EpIE9SnXFQgVPfHkiHcCg/2XJlM8waqMLYOHqgZf439d5vE5lfDzX6HqKxShX3jXpAKaA
QLO/L2V3QMnWl4CGTQ2VjfUiHWPuE2neUK4oNeEhoWD1IK5qYRxHk8M5Uo+c3CYnMR5Uav3b/+El
JkQJGXWozoDm/rWIGH5MCi0/OqDJwIloHzlNtW4b506AV0KdBxGso7gMutSjwgrjwA+SmwZFDaD9
LNRVJQod+R4ELtGQ0JX2AdERpFpOvfOjtt1wMYUR0Q6dko4iE/nfk5JiCEBAsReekoZaclemO93p
IUihQLVQJzRpyfn8KBjYHv0/w5XcSd3pT7cP4KmeCW42JcygTYyjft4VRrTvUY721mIJ0dRI9okX
CA2yLKc/3ccKMBj10OUkCERxSLoqn6ZhaFfRIF/WHEPdB27vc/dC61faBlaZ8L9rtGtaxfo1Kjwq
RiQkoJ42h3vwooosEq/TUmIgs0p3NqhkGJ82WTY/nGis92IlYee+uqjAj1NGxExNycKLZJWP1xMm
pCdT0rPNTcwJLQpu21rdoiLTU7yf9wet5n7Vuk7LDrUIZymEHQ0v3IW0cmmQ7JocBtdboATV77xp
Yi6cxKXrkXhUQrtaPjdi5bSze3b/PzZs/7dLFVVoDAJ/WfUtB58RfAP6reXZBc4M2/DUmN3FG4x+
1/CYNwCmYSsy640IrL4VPSsqy3OqKcXZcoofPdLr26dJeKAEFYMkQY9lMKAijtpcOsKyiqiU3w7v
8Ug5Zd+49a1HYG0Z55J7dOoW9VW0rHYqBM6Hyh69tZbV5UXSjW4RIkvzOo4Fh+bWsN/ipm/3UoN8
0IwEiQ1Mk8ZL+uSQF3slDZyD6noMQhX8e1B4qOoQHnTVn8kcjOXYCC/ZlFgMg9A62Wa7FD3RSNwF
drFW/2gHLwqBoQbdOncKhAJN11xUZqzvKo9icy/wpbU+jPa9lUoOram6r5H4tUhpX5zgZBlGBP0j
TcTT+FpD3ZvYVn0WvYfdc3acBaUDCQh0mbO0+uKagbETHnIcx1cb8uUZqWtjo1ue7M0p0ACSUJX+
+rm6nEAE2qUkzp+2rIql5ajFyUIsIxZsimZYk1bnL5relDE1fRrV29xHfPPxFhxZY29gKne9Ggdv
bsJMcfTrdv18z42JYHhG+PQ//zr0NSGQSQDNT29buMPD/vjrnqY/f+HzHYS6TUok9MzN4yVTjhsA
Vdg+PF8ztND21FIycM9XbQPJXVIK9/svFAuWQfr7L3x8WoFvQ/U7/XWPtVXDY7/DXye8xfriL6wg
Tnu+yW76C5P68f97fCxdThF41P/+68Rs2TJ2kmeDipo+CDEbsdgvoVoau+fyFmnHWV+iAQQMr3gB
dzTVu8r5MTcb+0aq7KVSLeeT4hs49lCC3aWKW7xnSjrPTSk5ZaqjL50RKYHays7cmIyXVAhujy53
mSAi6xnr6kFStK9iUDQFYAzNcIaHf9lSNF8TAF2JfGgX+s3BzqMfT39HIX7IM58Npy0vGk1ir1dM
NO1JPyl42crN9zL1BiXWwe5r6RhOvaGwup0f8tGKQeFmulDWs9v24cHExa196ChsKI+nNUSj1nm/
TFor/5fNRbfWMa3q/HiVIayI+bvqTLyMmFXrAaogZp7sRLdXhuoEuPnRE7P6GjqjwiygI/3zfn21
A32g2BdhCiF82EAmkc2f7xfO8F+ZHFd74REjMIjKc/V4p8IEtztx0D7yyfbxBwmb9hl5bfP4SAD7
52s5TIDxa19656i5aXqqJIUC1sELzuLKiBNKp1CL3YiuZcQwuRcqCIRAR3T7L28nkvttSbXjcwHh
IRpewU2H36/wNJtRHlKM/88rPAfiovn9KhlFKJMAlzmXWziSZR/JIVUitM2mY6UakkZJvRdt2c5D
Zj06/Z6ss026vSxOjoNUQi/79VUDXbAgn2PeJd/25q2W9h9G1fkzpdeGb2FWH0u7dX85aBUrqd+z
J0TKE6p0WMljW2V/IvvfLV35WVue9OEnjg1DWJO+qtT1IAfl6FdKlziaapp84u0qayQVrb0ltfbW
Se1y20t8c7XMEjIs7LwU9zs/ruEAVCtvZpVoFbb8tdb+D2vntRw3sq3pJ0IEvLkt7w2tqBsEJVHw
3uPpz4cstUqH073NzNwgkLbAYgHIXOs3yVa09JozMY5ScskztU2Gw63W0pxZz4tgCaICw71FzX85
xSu6Jt4vKfGqUViezIt0SmcrV7wK9YcC/aF1UOXboFQCYqaOd5Yd8CDgiyUEKNt4HqlJfRwrU34I
5epZ1NtehPPYWNY7nu4KnEptgX+n9AaeVVk5qmuSSGZ43x0ztUF0t9P9LbeGshTV7BD32PbKT+HV
GH0bGpgZ14i/OvAsVywTCUKS8Y0xAdPjfVXlNRzl6XRUUa2wDWXXKV5GfNFfBHabL0e8oJ8dk/RZ
02OOYFsmfmsStgpmBr5DFNsGylWYyT9FaZRq++yEzlGMRPPFeEAlfY42Mu/i6WCnG5AleE1OhS7K
1yi311cxNgnHZ90L5JMo8ZegROz64UF0jTtAgA2h+i3hA+kpYf+55VbI5ZmeVwGxeg5arwRz2Uo1
XCmDX3VjAp8LhesKoLBB2E90DHv1r+apo9mM+c4dMvDGv+tzYwo0tHLEg3R8iXBbAVZdxK+tNKjI
//PmF0UclvGxCXVv5wHSemUN8CIbRXiBrj6+NMZCdFJSJz5recvvmBlsNYTPZCqsBKYhsW2Qzpdc
UAJT66DwcOys0T6K1pH8Nzgk73kAXXU1tPpUYjD+qit2sB/roCQcz6CsHTPMiTtzJQYZOYaMQxOw
ecBhZY96v7vyJsakOITCl8eZfHjiiYcpKjWwhERHkYIZvbJ8DAlrDVGjXptIK1FbDqJlxje8Eo3d
YLtn0o63kqgqm86bp/HALTQNd0hp75XaIOPV5yQgEUJ9lhovZJvATASCnW0IuQAE80/FqL6h7ADs
J5ho4rqVXyK9MNamO06cuR7ZQ4lXttOY1cSsdmZIe+fvlQV9SpnS6EqDWRTQpe+mW+SzKMnk59w3
SbXoqkogW3c2HQpRW0caJzxJHizRks2eq5itGT/K7jvxtcVtpiKNtnnX6u94PWJK28j6Y1MT9arj
IDlqckbmLuq9TYCJ5dm3tGxhK1HyGpjSD1zpjI+4v97mwfTqKmG18tYYXQ34qpWuDqoPC3cccWnq
4+cRW6unAD+Ip7bCCSqy4M9NVWGljzNYGyCrp8aiSYpVRjh9KVp5NkaHVu+AiE6tOXrKT/X+Phf5
uCmqFdUH0W45SbJsLH5k0lvqNO3T0CaLAgHnV7y0FOAXOKqKopYb1sr0mwLp7rp6ZSeGlVPUQ5+Y
OmuJuyLx0T4qblI+QK26Vfdm4u/TbEJHT73ijHsO+ki/HuTG2HcS9n26IXXHSZ9iIVd+N9fNsT+K
OnEAitAf4+kwhrW5wNKJLtOIDuleXOunFlFWZSRa782iTrQiBwd6KjX3coUbatON7qkyPetYZxbu
l9povxOC23m9O77kIwYOmYtLLpzM4Iunj3hLxPa7BKF5kaqjfghaJbykpG+g9arWexoOrwrmE5jC
4yDiph24xi643A9W7R4rFjp7yIyFPYtsJ9qOkonH4NQvDqxfnb0A1WVdTo8RvrzuzCRUNyuMuuL+
F2V2F6si4evBeH64VAia7cYOKI9gB+BP+L0cUVYSzIGaEpAeHzUnWAWDE3yXzSY4CXbA1FZPPf8v
xolZdKPf2koZnOURqoBUkYh3jch58I3OebAr4CO2eRU1g0zQB5mceiHaRJ1p16veqcezKMVGFG2q
DuUyHxO4dG661QWZ3v4YTpNlrmqvRlykAtUwH3w8VpDQTNiYaLX5oGajfY0tYC60iZrKNKSlC599
EWcVqo1hFC41CCBHBVS2XZbhPAyj8kXJcLsXZ6IOmlXzOPR4vxNs/up0PzUzK79YuZluLQhuS1Ht
esHesRqdZC9PK6xjkDJIuuBrOMrfoey3Vz9qstOgDdZM9K9SDamIzOpOjiYnV1fVP0S94eQu64DC
RLaG+8yxi4Oo59lao52ZYM9qJN6XUCc5P12O1EnxOkaCbS2KXJ3x++q6zu6X2XQVKMzsi8b6dXUt
S6l5p7qrCimVsOiyj8JSzkRksy9jmBkLM+rlo1s7xb7ASHvVdUH0PLZAFAijZB+wwedR3evnRlOT
RaNrLlKXHiYg09n9kDTSsDbb6OCYzZ/1oq8u6y+ebvvPbavvldhUv7h9gQ5ZGvnHQmmgx8tutlQT
13rt1fjsBrbyI9SyB1Bxyavm8Wd1ZSbtQ23sjqhTwBzV/eoNrPzWY+39Q3Hzr1hz6c9yKaUrOyf4
rgW1fOq8MZhEM92vkYS9+tQVOSQcnZy8espgf69avfFwYg/MM+pR/VxVBm7iQW8RHx9cUG2jbm21
0NmwwYiEWNDrmJY1fuhD/NXIg294WrvfiCScMgQ6Pgp1XMo89v2Z0x4RPcnCWWMifwNjZAb1Y6Vn
Sfnh+PIFM7Xmm9YGH2PrGxvJdLqVjPPIowt4L8sfkYvIHtuyYAM6uMpK1LWjXp4hjm3SrMtuPZAr
9OZOrBPGwGFuyIIHPw2dcx4YoJinM5j41aKJs2BZ28iJLH0UxvgPOPtSJSnN65V9o1FED7fW2oWX
FOLlu4wsxItIdzfM89eQWx3f6m2ImN9XMnx8+6BexXYrzUIJc2LX7tQ93uPYB3lZ+d6GL+CPrW9x
2bhzxMaVI/8F86gjtDwvp4Zm+J7AQ34PzS5ceiX7AHMAopLLHfJqUWh9G/UcRkbjf8m7qF0Fdihv
pdyQH+wQu1bRo2/NJw0O5nOQ6nh2l4YNeM8sn5tEeRQdkCRKZoj6ATmrqhJD9EDlKyBfBBQTeF31
xQKTvZHiJF+VGMFYTeS/oPivbmPd6ZZ2LxtfTQzaAysdXt2y1ze2im+IqC/lb3UfxG8Ndm7rBvjR
WnEC82ucJMZXzSai0MeytS6aLn4b4m+iLYLjvGJbrW2wbBlfB61aiHrFYKMaVolKzKv3Xwgob8RH
EN+xFgEm0JoZS/PS8LE6Yy+xF2f5VLzXiQYcof+PLp3u6PApGn3xaWwP0n6Hjj2Olkj8iUMZglMu
glz7oy5NuuzMRYRrMgV4Ef3uHE8N+BPY6GwbPz7VqzWUW9+rj5/qXS9Ljw2I/zYyh3kFa3nedd1r
alTltZiYizYaPvvfVbDeqyvmNLcqsmwlQSRYsRLbWl/H0jnHUe/qZYa2rPUewZPWcVa5pudHh53e
BlZsv5dr/p+kxd2tZzr5Psn8dlOh8nk0XBR16igngyHh4hehhXzxwwpNALf0HhOlRSE2ZDEaqvIJ
GEB2Lk1NXplK687S1HDZWN++C3nYoJHAztQ007OoE2du7Bg7mEEnUdKc0EPKKPGLY0VCKoi79Hyr
C8sEC8FEjhf+MMiPkMG9XT2WAFhdfSjY6/lzANDdVbQacV0srAB7UFHUIrs75EP2LSsT+bHSy+aE
2OIh9lxUe9UwIKNrRBtR1HWlm6V56N5ag25c607kPpA99Z5qtVmIXvbI+qXUWcfLsBUBfqE1Mxgj
ecLODQ9+qdcvgV7Oo0FDjtkiUjjqbbMUxaaOfsCNHy7YS0fXlL2nUceARB1cg3OzqNG9ZFCCW1VG
xmQjZ/i7WqZRPZQ2UWA9Do6NjCFiVBvBseXlL9rEwevqctmofrk0TWWMAUI3F90w5bUHgmSb4lx/
FgdFL6KFXJgY2mlZeqsL6jGBreT5uICawBmnzqJOnMHgLDdyQ4LzXudKvrtA7UWZgTzMx2Ub9+RG
Jg2exGmSXQipaR1TvjAOObu2aXhAOc+Oqrk/g3jHC8P+CAv3p9r08ktSSiOwpMo/11llb1CED9Ba
NPVTp8DfzbW8eFHCPCC/UbQfYHkNTXN+amX4FD6lpazzhhrM26FOLBTq2uRaRBmWpv+7vp0aP9UR
28BxpZnFhv+zMLxKPTngmaFkyONSB1hwzEZNARsZfiBwPqDqMgx7cXY/WIaSrJWogUWNi5szHXzW
IbAep9NQK59alQzx3ehN1KsSPH1Rd+v8u59ovXfuS6VYxrLubiTYaGvMVgfQRmbwqiqShHagbGzD
ygte/Sh5D0ynOvPiDl71KQseVy+ea/WEhpNHMWQsKnVHyrCbi04xO1iQX7A9iMLyThl4bYwdzCKj
t7RnM9SVRRIN1TlW1HijyEUCfkEzD0UYxyu/7JUHC5LYvINO8taN1gNB9gnIz/KLpNXMhckeuCxD
fF0r59Ad6we94g2SFIp8UNCq3aW25G3GQh7PuZ8OiwEj05euY5ecf+GZkxx0IycFEFbdjACXHC2A
t8YHb6JJOQ1UyJkoiwOQvBCEQzPi0Rj91SLmEN1Fn9sYUVYlFFu79m2o9OTqT9LXSt9lhz4tkGKj
KpyqQCAYx7Cr16JKHDpdbc7ECmZizL1enKmTJvatjh63rr/nRxpsfZtQTojTJVF1tv00O4j+8hhI
K9cYK4BYmrM2CGztxyIsdnXWOYTgG/9oV5q2At8WXdDFtxdsXIbHbDBqEsZaMb1zc8yZNG9hN/DO
9EhX9ii2IGKQTGohSllHK1EZKqmN3/rUbnsoNLtE04a9PKhA0BT205nXVI9tF4ME112C1YmcrOWm
Qxixz/XtkJTFNp0ikyGKjKvRKeNLLolQtuo96XKWzE25Kr7gI+yjE0posUWYFDZnylJ5WLvTJmoG
sHDZdgVSY25mrS17mBkT4KMtpGDHBhy/t6lo+Y07gy8hHcI4aV9+d2ss0IV2D2Mm87Vf3dzKdDEt
o5vDbKJezGZO3cC1/NmNVYgJTmCMD1Fdl2sptknuR4P6GJhmefV5gpu1bxRzV4UU0KJIsCudWH20
zFTdZJ4Bk3/qbGNu85hC7Zm66nmSzRWwbhvRVZHreNdIwLVFUbdqDC+dQt10FikhZIPkx8RHWdNw
jOgl99j1NKNqfqlDFsP8+5X3aERKwq+VH1LasuaKEdomVjGzCXOFM69cs83AdBU8zbKKkuIqSZU+
rxqo5mXYotHUJIQOSQK8QyI/Zn5D3CK0N16Z2T/Jzz27fVi85YmRzy2p0B80UHKrGh3VoxlG2rYZ
Em2DBUN7EjMi9ZMiyuWimt32/nuZsTrl3TXFjm8zFgnonWlGvXXy+TCJFOrAorZij/N3u6BPdWTE
ip2fENoejY0PSTHM9D7FYWdIlgn6Q6h0S1qeXIM6z56LpnjOOk09DW6bPnOVGeBGg4jM1DhKGVJ3
tlbuRKvVVCH6nUa7Ea1kPQrUnVwTf07GEoY1VhWx7r5qTmBoCvDvWvxmB/LBmFxXTIvtiec6X1Ld
nORGg+bkhBXAzFZx2Z7XEMKiop1VmlV/jCvXk/KPMo57ACJIYsl59wa1wzm4UvnrUDfVsIyzWJt9
avhUNMuK3RbkSFE/BhnaIQ4WgsmoOwe/JgyN+Dqb1tBgh18E/Q9WZAgy991PlA9fMBT3vzgJOsHw
irpzGPfGpoKXA9fFzs8JCeEFMtvm2tQHZ87rja99OjQQDPamYqMj12vYi4vKDFdUjKWHiMy04fL+
GoNZoHv6oasq98n1uulGUWuMGSkmrVMuy8bA8mLqjEuAuR41HbmNqeg3DjrOmCHfprJypzn5UvMs
ho7sih8QPJpbU1ezbro5S59gFbOfgBfpjdEij9l4ZprUa69NwuOnWrBv6P0ZkOQe54cA0QFjkUdD
9yHnymNKlvHdbc1qplqm84KD2TDHczd5lBs5WCI8vXcSC51Af0CzNRyzbQ8SB+UTRcrmddnuWGrY
4NlpVSw9XkuGHS+yyE0fk+kwkFkg03AVNbLrHRxr3Mo0HX3fdI6qkhkjvt3Qp2XTTRZAhDp5IdrL
gYhw1qJXXDXuMSQuPy/03p6lvvwUWbCvTCQZ1gPpp5XppuVcKAsJ4aBwIsDWWT5ZxwNrlccKf5VY
fbF0/jw7Us+iJBNCB3n9hKdqdVHQHN6VWVouvNQy3oY2+2ElRnLNnUo6IQ9N0tvouI/weZiikVey
ydW3xG9+GHxnb7xcGrwvgQWEWhPMUWy+4DbfnTJITMvAtkESOxaWmUpXbUsPurWL3uSAWxAGQ/J4
4G75qow8IPEBwfGubr2V6YCwRO8t+OHwj9FKSdlESihtCAB+G0qEzRMdAfICPfRfXBYUIlM1t171
QXfXWJ2ka7PIm6tv5sfYHVRsyDS2/mXyXa5RdiHo7F+ssLh2kh9u+z4w94h4owg5HYz47OXvWeHX
3szr4ItmQfuzU1eyJq/7oHC++JnbLWtNLvc2G4izxyXOw4ZFloaCwwrXbf1cjo0374hFwhYqQpSi
HT+a1U1kQfuUz5rSjO/KZLGKeEo6c6085xc1rDLZfvXR2v1m2wHKKh2EM14o4dosUUZxZaN7dUzg
WqXut989Y1iXXkHirtGe2lR3YOlJV89MN7WO2MJgIToyROq8rjGZ7hLfXkdoku+zvuo3pi3t3DFL
l8rg7Me4amcyQQ8CMU2/agPNXGVu88W30hqHdzuYVekQfEOX6WIbhfWRc/Mg5YwHLDLoK0eq6x3S
rzsHfvOJDpOZOQyFUzqAS4+AgfSeH17FAYEyZS9FqNJPVZEkISuW2MaS3I5y7KxBOcpd/qW380th
pkTjs/IJ+nh8RthZfs4k5QWVQuukhnl1HIzy0oVAefIkDPeB8xHKTXqQEZ1wwn7YehbqKsD7M/0g
ndwGpqJvJm8dqIw12HSkmaaiNJjnKbL1YKptd2rMGuK6BKhNl8JgUcqNv1ed5qjUjY1m/YQ4nICJ
vsMZS4QfUe6DkRqQLxD14gAZCzy96CLKjl99ZdGfoqI9PPe4KZ2LOHyulaw6EWjlTho7Mnxd1b7I
dhrOIFkk6zJof9hkQq7YBGvHvregNup+MGe1kR04u4pGROO7K74IwJXH6BthfXp0ijFsnSDKZ7dy
oFr9bKjUGFBd2i7z3i5eCi1slthg5mtRNDWT14+joC/rjfDfnHyYdzU0UKJsWrq/nVrsWveuDtNv
PoEq9pGnP5AKluZ+h+2i7+zSargUQ2ic7QRUa1cvdUf7wb6umMlh/a3TjfYy1glppwyZzzJ4G0vu
w1BS50MTVj87/bGzLVR+It85FKSZZqhQtYs+gjzThFiRB1LjbrDGI+DE7XxJUPK8pNMZaehLosYF
JE6qRGObQZTqOp6VoiirenKSlPJbBKonw+nsqYzklncQslCiaAXeeBxsgmW8557AfHYPSZPNoUGY
T3kmJ7MAmACJ8/5PN7lxKsaRxlvXN9//zkxO9BANDq+HrTbw6b896yyUsocg/lm4ub3rC7Qf7QZ/
G1g3ySbQYVjBz4SZXKJNxpZ7WGm5VpxHu7QgW8oNMRzv4tRFtslYqu9Tm7ycz+2/4R1Cci5DSgHB
w/GMKHO2dINAfmjGyMJlqJOf8vhalixAJ7vea9uG4abVcYQPPac+D8GUfHHi8k1106NccKdHcY/b
OnAmolza3LSwXNcaQ9807ihvwErjZJ6p8VIxrGKrmMwGuHt6ZXQFmWnWpbCWl6pcmh92njwqAzZB
VSbL2NZIy84I85/s8k4+z8I3r+UKOz/KkGgKmk051CebW2kdqXa37g17uMiW7S3QgFZfZRKUqpmE
P1PzSCYL6Dg388Xsa+vN8tE5LVqleiDB1KyKuM7AupRgowljseaqLlmlN/O0sqJvRdbP/ayMP2S/
xAQhDeJnE2jgqkX6ZD+OGiotBlhe3+kUcvrDUa11+8l2HIVH9oooV/Ee+Ab0Tlsudq7eWeAJuw/F
i3hQ2hZQfKMyAcI34R4p4nBJ5GY4JY6Zz1rD+BYqufcEFXHYKAinrhE9dZ7ZoyMVmXrfkbEAQJgm
w8OQ6B20n1JelWnbvKKLuhM9ArMGMV4Qn1O7Kls3fbWRLS/eoglhbhXyDwf+lxGpv9o8Iz3hLAKE
/JdNT9B9UIPhkBL2nfWB4z4Zuk44qOx3E/ak01AILnrQgn0dHwOAejBqynpZGthUe3yXCxPHzy0v
F+mlCUd/Zrc26e+ptWpsHGcM/UmWER8l8cCiqOZFWgKp0PS22zYN0evRVtI3J7Y+OpCml8IJ9Uum
+T8wa08hQDuzHBz1HB4fCguObG4xkRrWfRulD546Ra6zpvpuIp6VBI3ywS7no5AD67lA+mmpKNGb
PZT5grync0mmA5hllFTJHW1cU1Il9D0qZTGWYJZ8t3QuoqPjmEDzQ5LY97pc6k2ivzxYpllEt5i4
0sW+zX2bLDYx12nOfdsRbJY8f2lneXqUvAoDgjFG+KnV4gOoi68WgMljoBnLzK8ekaAO5uqoHsbK
2esJcVzLsZVjjqn7fBx8ZWHUdb9x4krd4kMynPPpEGzSgZALKINgk3tOsNDNRn01B/T0y77/CRlu
9Dt27MhaPZfE22dV7WTLDoEkHpexN+7IIMx9XTIwisq1jTwAYosLUyFW41kbN5LSOT957lcl/uI7
KjIwNiYwmpwPhxGy6jzRSEeHptYvOiMiQi8PFpS6pmlnUd08IhaUbETd/QAr7K8ula12y87qtBmr
kaNOquDVrjrCMJYevExqlIs2MbRL5PjOyoec7SbGmozUeIBglG48A8ebTi1Q/AnqY1dqySOKCqyr
cdkDe6X3W1GnJEBfUJcFDirZF7YC1oeiEoYaJzsy+8HTWCXjNvEuS9Kw8/Vs3IHH5ttxyWAEkPoP
DdgjFoLRF6ki7dBBwl22CDBvkqK3rzKGprKltmx6cJqH90qsNGCP4wfNPPaS4ABmON0GIwELG5jH
orBGdaH5jou4S/fgEQ13DJMU/hhK5rEGoejCV7tKmZddWUtPbGdsI0aTVZMHevfZxAgAc0OfRV5c
l8+4fBFEj/Qnfj8mGJ05Cu/pxW4mJ+Xm2YKMfCHymdwOBXnpRYFC2HKYeomGsKjcU51/FwWsXeUl
CdNoYVnleEFhyplpSt2TZdHGy61ONsy1Gts6+Fe6iAZ2C/rZACI51eRdGM1lAwP3WmrKQ+9YxaFp
4l9nMVILKHQjw4joNSBl0ed2ypOI31Ust6uYN+GxNPAzlmQjXyeK48Kq5MDPwNk2tUX8Ph2PRmny
AkjCa11IEbc/j0VWsBYeuCh0Y2wChaQ0rKuoq+2MQGOFbGloq2yTKpckHVFdUH/rUU7TRVYMpwY5
oIuMssFcc33v6nPVa0JzMdnCDtV8b7zYgIkO3HRVpyzQFdR5Tbv63snVZF2H+lvrt9HRb38QBC9P
cTPkK8d2UYsJcCCqXEQ3xRmaysjkiNP7obZOfdEPhE6xH+lN2cRowkKvWorfXDROvhrYW8wMXapf
eN4r8zp0vcfCLnFqC0v3bMr8KIII0Z4g2psNbsRqY/BqmYri0CHqAQvSyfpsJprUnrh12i2kLlYv
WvUQCHEm2Yyx5+ELvmk3yYTjtrDCSF+MkErY9apTqA8DNyGwJA6Fr7As8M1mpXiydhNwKusG+9Ve
RV9oknAS/Tp8rdCLNg9Rho5AHnrxorEUfVcH8PUdwFxPim9WD2ynZ3KfZE8oPy6BSUrXaaHuNpXy
qsVOcSiTwL0VjTxJ5uHQhSsEXPBYSdteWmLXKq1jYLoPlZ59hzoBRiztuh33WjDryFRdjSwCL+fE
49pwXABXpfTi42310A3JXG/K6skbhvIpS+xLjpjwKfek8snROmPeDkPDE5aibSvumhRFuHBr92Rk
eXds88E9pdjLo88ZvnpJWG4D2c8hbnjRqxkRmyQOGWxEawSPGow8qTLR6koYV6WR9CjbuvzA+2Mj
qnurTQ+xn4FsYqMJQHL0EW8gg2loVbyAD2E+G3GEgLeKdjiMKvM5qYh9AzSTF/ZUNAZZWecZr3cp
soznBJYSkFAlXoqxqtN6axS+m+VtbANymLe9hsIvnVnhVatsdD100pgqavsA0Xb4X6KoYlK5RJlf
XonOaQcmXUd29NYqe1FK6MbP17exfe8uEPyR16KzBpliUfq2e2uNzapZWNDsN6KzHHSAntopDSs+
d/SluV7X0Rrc6MawnPbceoO1SoIxP9jRPiNC94TbV6vI3dPEpHlKyv6F/JxzzFAW2KDwgLq+1nfn
po63UNqdvaVJqLGIulp5L0aYWbeqVuuikw5SwZVzNUC6NNX3ZEd2doe/tuiflkG8YP8cYNiOu4mV
dizxAvLEchhjW0fuIlH672lutO957qv4+GrGGV56uAnQjapJh10aI3puZKzCTCdVd8TM23no9N5r
Seh4paFzsBKtSoXtR13EuItMrZkOpK/K2osX2NpL814VibdR/QzR8o6wXZiY5aKSinINcpn3lu2N
w87BpsJYhob112k8nepKUqjzPzr8caonSr6KJraXZzxgbuu9mPx5kJaHhYQM0IvGr+3qxhgRTSXJ
6PRz6A0PohSOaXYqQOeJEhgr46Dh0DML+sJ/GUtEnuy+R+98mhWDTm01qWstQlPSzoMr/zro0taS
IATeq1nw57vYBUw5dbrXxzqai/4QmPNPDZkXyrPCTYb1vbPoQjyCvY6J1vzvj3NbNoxGqSjPGBOs
4HcPb/ZououxdrrDoKTyUVYJdzUqwMGQPbI/IDYRTI5C4lBMtkLiLNaMSQcDY9jRwlFI1Cm/z+Js
SjK32NN+ahCdRSuqvZh+TDOLYXj+eugoIGSxHAFR32atiC0DeyIp1cxAMi+iYUx3WRX8OsANTHdE
vtOdOLs33PvdGz71+w+63KcHbobgvZj/Pk4U733un/QfdPk01X3sP17lP37a/QruXT5NX3nSX5f/
j590n+be5dM09y7/3ffxj9P8608Sw8T3obQD/o5+8CCq7pdxL/7jR/xjl3vDp6/8v5/q/md8murv
rvRTl7/7tE91/x+v9B+n+tdXant+yepQyzDtHVjaBdNtKA7/ovxHU1T5jErJEd5G3cqNHmV/lm8D
/hj2t58gKsVUt1n+Xf/7p96vWu5woVneW/6c6d/N9+8+n80MW+9OD1md3z/xNuvn7+HP2v/Xz719
4p9/ifj0ehgvRtG1q/tfe7+qT3X34ucL/cchouGPS79PIVri6V/+qU40/Ad1/0GX/34q2ymRzi21
90Eygn0jtZNCImCzffz7IFqiYSh2qnYR1aJGnFViwL2v6ZbhXjSXJJC2Towtm9Z5D5nW6HOvMuBW
1YZ0zYIYAbW6f2IXjJDtVIpzmIQt+JapXYwZA93ckX3/KdpFvYts1GosUcQSdeJQ9ahlmDogsBqx
/QNy0WdEPeJzYUvxtrMdDJ87eL62Gd0OKFTGxzxFgXTqpUURTnKiNbAk4GyefLjViWY10j9aAFRE
zhqkZcRUud/Dc85VeXnr6KIquaiMwEYn2YBfko1Y7LCzB4eJmerKj/BytdG7MeDPd8VZJ2hA3j6E
3TMVh8AqzoUSF2dFabS1pxdA18XoVquGjVuAbPhjtNU7AJPT5g1xQWYUAyszx5bIqK/3ucTUfqdV
BDW9/W2+ICmaQ5jGyPL+9ZGiW9p3/VFlYXHrpo9s0Sx148hlD4kZvyBvMrC/mdUjjwxF/Q/j+kaG
fzUO3drg/7YHlOsd/GrysheG96JSDL83F+BEHMnRd0nXgKqw8wLSaYrSR2Zt88LybwVHCRzQMFN9
DhwXgSuCV7cRovI+TLLGaE7So17+MebWsxrKZRcn6f7zwFEZ/G0TStdPc4mikZlHIt3GVqkMvOpj
jNZGufNOQZN4J3EG2MvDt7X01i6QWfLatN4bRL/OGaPjCLN06nofeZtIax9sO4qJmwb6ThxGQmc7
nJH1nTjDMG3YJlIyE43J726i6Oq6l0I4YUQGORqzWWnWOjLwMtzGfITHmkI9tZKknERti5ncEkyt
NhcNt9apuzjrRpmQt+odRN97DzJO5krKkfQAr/Gr7701UvxHTIZUArb/q1EbM32jq/b7vd4ET6ii
p5VmZHlceS1a7h/m4GEIqq5DwmS66t/XdSumUPWgGtpLcRGG5al8I2WCwpbt7sTByDIc62/He20X
mdRmcEKIFk59E5AtGF8PON+NcSf9MYFe5AQM4i6WbhPeBv0xYdmj9Sqh0LBQUUbf69MhDPNmL4ri
7H74VAdPD9lYNmLze8N/NcF92O0z1N5ZZUjbpWx8yv6QsEXEAVlNLr7sp5fQSNldhRhKiAbibREe
1JjUZmiko0tr76ACjOlMlMGe/qq0DP8JowV5JepBjzm7+4h731IYW4ppxNh7n0/F3OthYzj1dpSj
N6lJyWTkBkpuehg9BgDUtrZF0EDmF/ZatNpG9IDA5bDndvyLNcHY0wx2XW7GJZAqCwn/CU7STnCS
ZgDUk4+5SepxOhWV9dQizu59xJCqX1k99k33rqL674qBgKjcZ4rl8eS29XAdHeOi10n3VLDh3uW6
Wi6HMk7fPd0gpQTAitDZgMjblIKSI/dLYQBcjQrk18K6dmdSPWwF2FigkMWhrmx3bhhOsrzXCdhy
CqtumYDfmouGGzzZddxwrf0PaefV5LYObOtfxCrm8KqcJ8/YfmHZ3jZzzvz15wNkj8Y+e9/zcP2A
ArobkKyRSBC9ei2Xr/4H0HPQ9ske5sVv18COKu4mgjEXgSv/4FWed+DJ1cwXsisbuNgtIAQNmvZX
a02Z9ljp1sa4RUJ26iPDKWLIGyETKxo53a3aCIAlxwKl3YwwhuYQqqtz0CKbEzWXuoT3WfZkU04Z
1ba5CarDb345kvdeGgBygMnZ3Mpg1TCQg05COFFbp7kb8/Q19j0H8uEUyKmSoob1botJZd1JRyh6
/2XPxvw1fV8j6Z85tixPrVcmZ7j/k3NXO6vG4+gTUq9fJumcq2EGT9Jo5R4S2pM6u9OwkDHNAIKa
vCfK8LmXUB8o1sr6tom2spt21g830ovtB5t8qfhnCS/4SfYVjkzH0cggujO9Qyaa0dZgpLyNZQ+d
YHRJ7Gb3t13pvcO/2UYr9A8Kok9ououY66rSKsdyjmz6idKTpfRU1aTuyCr3lq3dm2ZYvracN4cq
QHY7Dc0XTj1auytfgyBXUVAfwPWrxauGhPydNdhPckZcuum5Ltk0liantXbHhcak5PoY5qF/lL1s
KL9MgWtv5GiYKv8YNECSubn/DonfezfbAMwUNRwf9QnhvTmuk+U6csW/Xq6lWmeVt5ngxP9j3i34
19xIRYXCiTZqGBXbajaDB0WtYaGvvPQTp3efrdHUfiKu7VkmqV83iJ9SJ2k/e31CSifuw8cwdrlm
WrFytFs7Pf61Tgfp1zEcavhu+BKfNLVx9oNScv4E7cCiRTznFCEvMZ07WAE3fQz0EiyCXb/FieKt
U9i6Fg4H5SRMs2QN71h36kRDsu5jc7PJEE3V1kntKvubXU64DWWYtOWlYe/mxEOr7Y8lrXL++Aq3
+UZMOqLNsnvfsiiEShF3cGAl38phqpbZxcvSCwDbpFx2OWoWQYjaVmi08HyNKHBpRjQuINUaSJz/
0RTo9aL3asHtvZCueNDgsZbdMshQga04Vvtg9KvCXhtDDMrNa7pNpCWaKDkIn2TTmRBIoHX/IEdB
BQHOLWIQYQMRkTP/jmDXBP5RQ95bq/JmRdoxONeSJKlqU7btfjGupRHqzPA8SUKkVARJ43/H3Obc
YhpBuyQdcWwEOxWsHgxCpfECV0jia+VL36BE93vw21MplbLJqY6iGEZc94ygWMdQOSzlZfB2VSwm
mHFD4bjZrtdR4TAnn4N0cVmVzW2pm+M27bbULbhAsInz2iznut7OT9T6jwuXjPthTtCL0TMnINdK
SVHq+F21bOAqCTv9cRROiDHcZaeBzJaxo2Jbx6gRereF0VekVaKjW+vRnfRGJX+RPIPGXA4dMvMX
MxiFkJD6VE/rnvqYBiQdkAUhd+4Wxsrv7HCfI3RxyhxYuHgmKpOV7EIsPjULtwDZSRlqvWmnfGwW
laH+Cr36b1Nlb4gEB8PEs4occspONdMICC9RikeXauOL3xra80TSc2kkjrkHNaU9h7XjwnYf+ChO
l1CFqeawtEX21ULydW8Z1fdqVl0eV4UNTGMACKyr97PIw8rGDDRzH7XtdznqRM5WxkaU7vxrrFjz
Nl325LpaodR7WLrS45gMFfXr7Kc0Poc7swYwI229RrVm6/nedq4K5VJSp7ue2h61uTEol2OTaYdZ
NmkDwKkQcoILafjgEv4Cro9DkPW/ejLkQ7SRRJ/yQq13oHfqg65CLPmuNiglB+WwiIojaZHwKE2t
VCVsMlJntpoLCv7f+oQyuLapnFNGHegxkoUfZoxaebRsJzheF5Ce2ypzDt316v1tTH1DonwO0qUV
lT9IpZZPZKCqJ0VJv5Dr70+mGGmqNe6ATCJlJSLKSq+eiqhbQX0+38t4rZoRIh4pkZJOxbKbB73l
6F5Ml5N8P9UAHKH1fX0BN83OWW5R22+U5XLgqGRhJ15xlMGgCOa9PlEpJF8fhQh1P7mkJSGudnrj
rWtq4+wowGPl0AkgVZ5bqnLksPKcZqGaiXPOA0V9+zWn7zXjrGTwjPuVZ7zd5rCJje91HbW/EE7L
yEm/ZWBw7grRkMLU7kI9s9ajUC+92aQjMwt0EhJUfuRQNjIkNKOnEXTi4WaSPWpGR5vDmds65A7d
g59D+fv+ctdInVpzf/TAuoq3IJvRMWFQz8Pt4Cvt0eLZs4RtQG+P+ljv7CGYdq7WttDTYkp126Bq
RY5lV1qvc+R0uyGJCBS3atbhDP65a4t/mVCo1HwmkbLTOh4hZJP2gQ/qSowbVdGvRspdfrlvgX/Z
ZjGjszvv12TpNo1U32rg8v9e2ko9N0Pb849lS0pfdsYEfyO8IOkqQXHmk9Z5A3daE5FOOyg+ae4L
pMjOK0Rn9bmJkQx0xjT/lPtTuXYDyst5xIbouVYXTqFqK08g85GCzo+WQG7KnrTNANGBFQuPbIr3
nhxCk4bbs1JoeQZx4y2Gvcqe+QQvdXevhVl/r2uWvxoGFG9uNlutgnNT+ltpGii6hGVWULoakzvu
pVE2McQQWxtAh+C57u5vjf0Ut35xDzrT4VHRooizaGoPwD0vWMW2es4s0GyUmK5i6DV3Jdnq167h
E2piC8lhocRM/S/V1X7XHk0xHFoQrFQI+yfptd3w6zB500VOBQF7l9V6dS99rlluO9NOH6UvUtoF
CJz0WfM072VAfhiGF89WniOY8u4BbDbHwgeRKkYZ1AbXXueliBBofbOXjtEK6nuvdrsdTFrsR0Tw
zdGFyl7VzA7BC8JkLDi2YNMFAFNusXJ1ROSqJAyvs6++sAaOoRjaWgkCf+MNITwEaVDcyUa1kIaa
WwR05RBB41+OpmygplHVYHMLzoUXyYlhFSYl1HPvqySjVtwFoe6th65EIOjdIWdYA6d2seJAxmQq
Gxum7T2vY+9zDdUYQU6pCqk9ZLnQCpa0lrfxzY1wIYSXcjy1bbVrTIqXw2TeFuT/YXkK+nvf0Pm+
iZ6RnGM0AO/IKf+yxH4xiFMf/kAyQDj6sq2pYABMymnx2ldS6vRjD55ACGj3g9c695NoqMpFBbjm
dCzVIuc+zCzn3tJ8Z9uOibO42UxN0U5UOB2lSU6VsdDYLNpcD8Eospp0akEQXV/mZru9jNdTcdzD
TXP0QqffU5hNcXpazm82W+5VZnacR4qhCxsVZfvmw9grzVNiOttA1WewJn1wTEGYLiM5NJ1knXZB
s5PeqBq/xr5I1YPOean49soouFUgvueBENEKlq4aLd9AyxFt5XCOK1CUWuid5VCrQXwq+VtuhN2F
O1V6nYQ+C8zDMDWsZVRpWMqirsHzy2HuQNipI7htVnxt7bJAaQE6oH1TOvmWi67xRLKBKzlEAv9E
NvTbEOJ/gyNwXDpIfd/9FWvCE4AWC7F5iso728cVxbveqlVn49iLRvZkEyFFdXSq0K/gQMejALda
9EbSQrjJMKmbR8Nr47chab34ucy79q1Uux9aF21cp6oeykHVnylLBx5ZN+wUo9B4HkF7rAJr8LfS
G5k876NaYgDAIHhC+fuY+MCkEhFcc4Z4Twn4QTrl/Lj6nro8DUlLWMafg1qB4VpEKyXE/jPE8qpl
qauUn9qjbCi+Uq3wcbD68pFizpmzJBWyy9lP0qWb8riamybEqO/xbV9sjdCyLrqj//AzBMnGQUvv
hoIrJdtJ2PFBI951opGOMc/tfTBmL61d/TaJCXnulufajpfX+M4ODnE4nztJUdoilSh7t6b9F9uU
Wf9X3G1aHPP9L5R2XJlpkICV9mHcmUwqhkVNqd6EOoxBNLLXl+RJFnL8lxssaLQLI/8k7dcV5JS/
4m62DzElXB0bfg8/NLXS2WTwwh9e6TZF9v5+N7nJ2dDItm7xn4FyxdvaMs4IFWtdcVWBqRuNgOXg
wirNtzYpN5bglpZjqE0iwMMAGm+2YTTQMPowFhM7aZRzbk3tOvGhLAflAeCg9dQ3+XelsIaTHHHk
qm94NrNWPd+bJ4RDdlFSjKe8czVUcqjUmOxYR9801++kTTZ9bkFy6erFWg5LZQa7W/XznjNbvv9d
Hb6Cho6oUNM6tAKLfGN6U3dOksajTiUKDopgfmVRDq4BCIVzHYBBD8I72bN07jaF1sGO/KcDlTFO
j33rTdrtOYuhoRAhWvqzGUgkyTWywg0hhxh1LnOKjYIstaHXhWVsPZEw8L+nCJMcszYtjs4YP0Sm
lW3jd5O0V3Ydlou/uyMV7Vj5oK+zpf9D0Ptq0vbfS5a+93v1tgy2gJzctTZ4+blJox6iBSoNSmpM
FpHdhz9yYJ4UEf3kL/PJgBvrbdaKduVrbnpXFDAJQu6n7ya70u5s9mgru+/KJaX7HsmHdj6FJvDs
TR1SSuQ0zrj6YJRd2RgBAPW+NXzgWmC2wXbr8+nmnqC47xadz8eEbvLXmyOCHhYlNjQv1ax45G7L
5Rg6UjmiUsI8NsX8WY5kM5Sm+NIM9VpvpuJR2tQIIph6dvlxY/IRzSZVG62lzxQm6E/07awY3fJm
y7LWXUw9YPXbQmPyzdfQLr+uSjnYgTK5eCHXkLbcg1vWT8d4I21sjqJlpUftDp6Ru6KckPhAZumx
9+zxDG/mORYjyuSrxwkW/g2kafNKDmXDGf4PgPIxp5OEpY3l3flkvOUkaWqptt7CbNAva4ihqRMe
J5BkPtKMY6nfpaDjzXKOLq0YSbse2uaRvcNBjlx1NkEp6lO1dZDcWkjjtWlU/c7XkQozOpjmpC0c
VONiTvGiyep4bXtKdYlKi+ws1Ly71NGMC/9vF8Czo730NgkUtTfDf6ZSW2aQoVDM3ZuH3IyKr2FF
4aoLKxVkR4qyTubKOZkwlBy8RjW3Doci9z31kCsoWNQ3q4i+keGqfzrxFnGNYMN1pt46VM/dd55u
L4sqwGZ3nbco2JufutY7SK+tJDDepxNfcbRG7Z0KFnKfInGzMvTaPlE2/wNKhZACCg1Jb2G6NTeb
DUf7rlA76s2JkHZlnMoeLuvf06jd/P9Z7t9eVdrEO+S5S18HIOVrkb5sRdOJzKtsKDZaxQB+TzeT
jAj0Sdt0usofVMRKm5wvhxSCPoJ3t/ZydFuXKpkcLpBtQbnUoQNWLmSWs+eqTykWdb5AZe/dNWTY
piavdoWuRpd8aKn+tQz7gdMglKc8H3IldEgXyGJYX0arexoSvsHK2CytgRwnT/nHK7/qB6pV2Z28
TF/XlUmpjGBW1Q2LRvZEI0Nmwc7aiVPraM5+zno53XFFg+Z6DPtvFKscKsoq3wLIjbbUl/e7KvJj
ZGzUbxbfsV3uOtDvFE7xOlKAtPXceVrLYTO2/Rqhpnwrh/48xCvVMuK9HHq6IL9C6OI4cal8DWCy
otwI6q1KVZUz+s/gmnPo1yrV1V9GLf81rMV5qxx6iedDRdb/8sphdl+a6ylQf/Tz7MH8aquoDqUm
WN82T0BHDzzB2BqKJfxnVpnSq2c5kk0WZoLIQv8RD0aerUdnr9sc9HNsYFAOoxrXntisUxhTDSSB
KDSTDhMph6uXn5pJiZKITmtLX5f6APfsu9urLKNcyRWvy1JZu5hyX1m3SMUs+7QvDlaSoROIXOxq
Bn/+TbUgYdC9L8o8WOtZC6NDV7v5k5EY3xDxzLZlEIDT6YLiLBvXH9vT4N7JwdRUVbe6OQ0l0JZW
jcTS2FXDDkLDVz+vKCb0an3h6Y5yaYWcB9mA4C5PYVuyNOODvazywFwMLuSTUdtxbkCYnAUDbb+f
e5QuSV/Enzsdjkrbcr+2Q8CNLinhie+py+iGtoczovC+QhP0VSv7+sk0puTAVklbQ/E8fE3YHqeG
99XkpI5MbamChdW1R3N2f8h5PAdw+6bs5GGk4pF8RGdy342sKyWZOj6Zmq19oaIU7U4gInv56Cib
jEeh0Cm5TYmnSdlEFWWfalshEJ47LkzD5eycS89eyYdQNxZybXmw1PxWvWuSWL0rGv9zHQXaXo5k
I51x4i8GauPON7uh6+apK425QqpSbbxXezbms+1H06JXERWcIZlbe/robuUwU6wXVJ2XqLGiiSFo
a0wtDvnU9PAke8kcZs1CdoPATZrFzaW6LQ8ttQYynCkfAn91kf1bmK3tweY4j6dYNAGnMPmqNoZP
TmF3W+lAfctH+iQq3mwzp+KwrMOGv/UAekh2Q0G7EwtRC3HDOV0bweRzHV+DOlJuGlpfEGIJzLRE
RTfwuWk8foYOGqPwUiscFaPnOuu7Vmj3NMDluavHxq7NdP1F7f1fXqjv4sM0oAzHPsFdUEsXfJud
ZFvHpvkThv19E3cc8kHSwOOjv7cbp7iXB/mpXs0LNcjDoxwGWhiuKxVqMjdxXppxRh8pmb/Yvltu
0nbk8NFz6k/CXlT69IWSWWhZ+QqT3llWIKQOhTpGn0w3gczYa567CRbILOp/SLObDeG2NMaFle1s
ntEOMHfD1Cx65p/DSRkHIV+I+9q9hofArcyKG+dtzl/rXKM15AXyxW3NwHMeHOogtnXuDCclKAYE
75GysgbtrkPL3ETMF5v0Juo4nGRT1PmzMgbONmli2z9LG9QgYGj0sl7IGYBMIo6nxapVPic7jfxP
ifgrWt/UJJXpsEnei7n4AzrzQnqtKP5cNGq3m1tNp6pBzIjClkxQaUdU6b0HyiowKH3sk9V+5TE2
SaC27NnQlGxC6pYkxlapE3tTwmcG27WuqasgaH+WJUf5SlqhE0jdC5UVv8Xe+b8i+94NvxxSAP5q
EwwZfznc3KH49baMjJYq8Vfh+D/X/7dlbrarfPz7jNyCWYXfLu8mEu8mEvLQMvr2Xq1QfwzM3Fho
SlOtOGMo7lEYy+8d0QNfQAGTfSctsplDVOTqwXY+hHppO/E8tLtOeV9hrKaMy5jfreVMubTpqv1l
4ixLmsysD1G8sEyOkaMw3syxFXgLjfvquXSHtSaHcl5WpgXpTNXcqAFl45T59d0pAhF6e2fy1an3
dbjgz/325vDarj82HDpe34apChEwZYWQs/OQcezUeRyU6lblPqSNZ57BvRykTxWmYnAg6jAmdkdi
KB1t2Q3rWvO8lR6zD1/yBOcvGvxCDdq5xvBHvbMh7znJVbgqdA+o2dz8YP/aPawuZ8dNdm7UWZfW
KlLurxkpUK1RgejAbHCJZ9O6yJ4b1MY+aNuna5ycEgzpP7mfz7uMfwYH38xw+Ens2saIFrZYVcbd
lhK40Mkpi8P1JTW4MiKqslaDyDYOfRdQgleWOzlE6xwhYItSJDl0M6g+6u4JwQD3iL6Ec23+GkqH
tPVeHG3KKYxhHgT7Z8RDukDfpn5AY65+iGJyXmapU/E1TDUfMw11Jh9tMpi7YLtKB9g65FDGyblt
zN7D5ID5Ovev9ZombLdlQy22hur50Sz6X43XOceBTQMl8DAtUUz12yEkyyuEEKDjtOKmqDdwl8M5
Ac1gpVXBSq7woSuXldHS48Mgwg8NaaRZRTwK8U0kMcsMTfg29k6UTHPINliopZdDpq6uY6pQ3dM1
avICGCzs8NsHjyUnFWI+rOc8flMnyDY8Zb9i1r5ynKkqZH9FYyWlggwzWT8IfXTtkIxldIqoc4V9
3jjEWboJOOPcxQ5lVXNZWQdytvYuMIdHxRiosoYVeWHMfbvhAWr6knCKQP3p9EkP4ETgG9Ju6rS/
2nO7nq/2IdM/2GX8DJzkGm+mnXJGVRFKlhH6pKGqLrVQ100THo/bcooOs9DeHRykBTQE9DaNENs1
eHDZ8YsKV9IbQM168u2EG5SYW+WTfa8q0a4TsUgfuAc38F+hMJ0fGrs3Fk0Naw9ccAsYu42vhtYh
jxH0EXTmJiWueqMv0thLLn1Upk8oLt1VsIl/BmaVb+ygUSBY88rPHpXMnB+VFPuh0U7CH9XE7EyJ
Zn2GuhoBoQoRoMGtr6bADiEoIpNfn7Va4SwtA54tg2WMdMihbEqHOnY/QJEnCAXnyy1Q9hRB6VwM
32/LS7Nc5GYbwuhL53xOx2Le1EYTaJtqtilaVHhcWyFEWi25jjZso4TLipPqNHYGV/HMi9MNB0jZ
4n/NAksVHwzPWF0Xketdg8ykf9MUo97FRhxdbo1dgKIepuXNAj1SdIHHEq2EObKeOZIM9tJ2C5G9
pnTnpa9pyurm0CaXaZyaBlurz6g7FC92NcpuUYPsgL1pZaTmx3dhOBzFdWX31a2T4RD4U3/wVOdX
I21yKB234YeQuFLSxYfx+zLK7JtLH1mtpfTeJv/nWo54YaUtwx2azXuoPeZtNDrhohYUWi3M/lAB
uOWqVDzjmIce1FuSaiuBNOqckN9ZTlbEYa9fTyoql8xRC/4o06wfZQj0AxHMSggwBUFp7cbUcdg9
1srnYdD2VM7Bxq2GI8kvwV0u7NVc/TASmDqiONQvZWsemrDbDEp/iBur+BZmbsNd0lBeotisVmOj
DPe2akVbB26No4v0xLJLpxJpOx3y+7b9mjVO/GKUinNfUEicQ/f24pOPeS6Cg3TJBuoHIM1qg24g
0ewrHprGXKC5+71CK/g5QdwW5QplKUcWYkbPzsiPzE261cRee+UYC1uJkqcg7PqnZMzilZv57TbN
7P5JLYr4zBXwVTplMwb+F5fd4kmOoONwto1J7Wasciy0ZDFXLOY54a/F5ibtthwEn6euJeE3F+xh
BIlPD0M2mBMxhPlk7bT6tkphA4oiZeAm/FuJRwrjaGkDsbMFvvTmqJryKzIvDhTLnAIoWUiWaUzu
JdIKlOFd1WbJvQRhCV8jRtIXxPFdo6bqYmrZdThWW5IuTNQFWP3y0SnM4pG9NMUS+Zxv5VA6jII6
4Th2LtLUWH190lvn+RovJgWKkEsNeOhJpz5Ol4PZfou9oDvKEDIZ7l0728vbBE1tlyoXyVOjmYvE
YROclFFvQRWc+nsvU+7iOlB4WAL4eUGyrL9kQ0P+X00pWvGh8twaDjULaBTVW9/XDD5Ev1lWVkiK
TNxMUz2B2zhG9keMZCOdhYi4hf2/bVOPCt/YUNybKOvCdmEn5JnahW5kPcWZexzHsLpDo6RaotKa
ff+/IzLWGP9co9MqNEmMIthVSdo+NZPyyec9ngoxqvMu3M3DqC0VxWyejGJsn5L0k26myaO0WGiM
oGRoDRvpiybPuZgjPElB0z6ksQ6suTIvPJuizJ31/beBW3ZoKfGn1vGMTeMZ0b5IVPvScTGwB9c/
1tzmasp16Y6zp6zdEgAkqu8udJgzYktzq79MUC9dh3pv6y9d7zsfhjevDP63uTlnfzs4b7NZb0+y
8VSYD7jpFlA5/rbJntrBeMFRsE8WJBcAzylDVleFWXJ1NXYCTRp3zi6zjfkwl7BjS1L2DgUk7knO
c6/Nym7qO6D6uR59VitjCeln+A3gJHCwyH3RnRiJxBIMTtJD7GpEF2tQ9EsCgwzFTfxMTllQrq9O
O26dvR2obyElDaR6/Nei4RLh2XO37RGwWRXebDxXodkcSX/0CznUIQe/j5oEkZ5a6ZaG8abpZfck
fTUEC4lShRc50sqpXLqXOeJSfg8HjnucEiVZAgBAXmSyp3NfzcYSuaXwm2M4G3ZK1lvflrCK6DBk
2ZMSvpZCEEwEyJmJECapRxid5Ey21tG3ubI2+eRYb8MwlNs+WYcB1N8ziOH6n6hC53BqNeXV7odv
tVUnd3Kk6q9N16ovQOq6B5Jr5zQtUP7ufDKZehos5VDPh2wLFNheg9P7lFEfv69qO59B2SvzrgR1
raccDamiscIRzqn33pjBlMHDwLCRDtloZWpf4xwIP46Qhi1v89OGJAryR10DA4QfbpwcFa3R7Xgy
rqfk4nWqzhUz1R5hah6WSdm4fOhzsGic2oSOyxiXpRsUR7urKvfazfyyOGquxRG0U8LIqHzvDNi5
OXArkBoagYFP3KUKY0AWp2uHJ90XmuGZGX9PfX/J0WP3M4v7exMyqs/zxA/GNKryvvWSctcPNmeE
WqZfjLhSV6FGwh7O7q9y0uTuS1iIfjjWkC1CNa9f8h6h9drx+0UdoABOfrCHUZTfXDOZ9a5N7O6Z
MwmhNQa2XXrrIgxI8pjfpdMpAu+JD0a6ZIPc+Sv63d5Zjgy7cZeGO4A4E0tDXfyva0lnpczun2tF
CJ6YhuadTTFZrhXrz0GamSt57NZbXYq6UdT+Oq/7MO5HxV1mHYxDjdhbtzrcHzN8MDu4IqznVIud
TdXnyboVe+0+rqG+VbgC92KojsZ84dSavC8jRSv1pzF5kBPlYo5V7lHwGLjn4UcgqKJaK/OOci3V
GP/9lYKXMoi49RiBf20CvbWAjoZJtOn6pltIj9dXv9xyeI1Rs0bbg/PY3ybHJU8WAfxBC20yuIzW
YNyOuo22GTBWcoEp11dh8gXtuRpqU4QsE91rdBYBrlW0+DBDkae62mdLDYEZt52/GYJi+mLMcE/9
NncVTLvSrDr/av4jWi6SizO9P6KlOYzjf7wCbuNRdfsdT07WNoGN/tmcgu+9XU/fIQl5VCAgejX1
2KK4ylKp3Kx5/OnmeSEjoFncDL1HNacflgDauzcj1salQQb+zG4S5lVVaYuzHHfgxgfBC+UN39la
I9tVmD/zoLygK+N+HvQataOKU22H89RtDc/OwWk65dT3nr6ei6F5hth8gFeuGb8XtSEuPOZPDoa2
sA4vutybn3uALfCTqGC8xKdm1cA9/sWOhtq5NUv1OXDhgh0s61d8hFDULf5mF/G9iPcd4uX68gP9
M/72ugHr/BUv38+f8f+yvnz/tXj/zlSsRxIoz4Zn/QiNbvjewQI9Jyn6MO6CSroIwn8r33FkoH9H
P/2fMTadAyS3PRtOy9rBHhRvfNefvsDXBhVbrbw5OpzHlbAjXjx9gZFnab7bcwrtrnYRP7tmv+P0
pF1kCK4cGzOp60WaKfaxGgwHAY9eX0mPbKTjNpS9ujGY8pe7iLtDF47j7maftMHipCxUn5B1hpcp
S/TPZd+8uGRVf8K3mykOfGPdPOxGNGqWIzQsm7T0aqj9aNDTqk9yKHuyUQbS5YHZNjChcEtSKNEq
5/Ysm6T02nMkGjn0rdFaQvHSrm622uw4x5bjQJnjjWEG80LOk1OkYyphlaWms4be31E/97OB1Fsd
vBSuFZ36wdGu9imG4mRMbeQ0VRRJeDYwL/0A/UuSZofK6VBRT0Fzbb0c4W6425UTB73UzTmUIs+G
4L/L56cx4vHGK3jccqYn1EHmJxftAkpKe8QXhY2ymwlhVzYckU2Zn63fU9w2PbWjBwUusAyYj726
WgajS0VBql+k145EnRUosbVmhPNTBxGXeBpmM9kuDdXwPsXh9KbBS/gzTe4dmAyDhW2Dj5hFnSC0
+usuZd+iF8AOerX7olPhNmxRngsvUECJR0xjQMoXJq5xpzohyAANYje1Kg9yNHI0cid71V3TV+O1
r3CPXVl6ymc2AgSihp+qoSyg9LyiMvFc5+VYbOt+YssMod6S5OR4tijbyuGCgunH6L/5TbEcy8mE
77ZU1oGaRYdEG+bHxoqhnIVYbjeqlrd227DZuCOKsZoSjK9tIggf2zzc63E3vk5urC14AMzRYcA7
Vwl3FATwzCwaUSmpuGO8N4hA/hryfBQfFK+Cjx4uoAtlUP1L43RL9iJkTWKNy0YSoIkjhtTZQ3rX
56t4NPgvGY5g1yzAEnMEv7bLRv9UKkJDvEm8OxJu9dEEXYI2lNJTLxmGGxZvF1VLdUTuuvqDbNjc
3xmqBpVhAHfZ1Q7tgKmU9w3I7YcipTAl0mdot39PMaNq4Nww/HQzzZB07lSDA+3bMuRJEbbhznid
2kBMuUznLl9pPkLINWCcczLrxhtU/FWgtm+FpQcXFzLPhTSriY6Chml/0mC1JN/vbpBgBzeVcKC4
UnQBV1bzfZ3UnrLq4ppnpCI3N3OvZXduEuTXJkPqBGFoKLBtoCiXAmTlVjXQYbOabrrLgt6m+kZz
vkDRvCnNoPhRDO2notbGV9NRh7Wix80JhbfhVLRFtRr0rn3uq8xfkSKPdo0Wza+cLwCjCWqKLwZt
eg3d7osC1oQyQUZqYLG/yYYnM2/NZxXsFH/e+TVHmec+nL1HGVSJrww1D9rCiWBa1vNuq6hjsqlM
+PuofRlfjN47Kdx3v9ouPJjGCDgnilCdpCQTXrpxaL9WEyV0hZO6DyPMYsdBAwcwgdT+WnH4ZnhO
+QbzfroLnCDaNq3VfhYpIxmASi8cuFPeH+pe15/0qHrtOHfdBpwF7GpB/Np6mvYsEEebpHaiA6K/
FEFCZrVE7Ev/Nio/K12Z/gFQytWPevHH0HOinVFGxs5tfPWhDeD2hnhs/gf8EARayvc6cFNwN41+
HzjIVje9g+QsUIe8aOKjJxikZeNPs3oC+5NtJgGtuNmuPReSabflC3X1WCIw1PiIHcPE6Lyvw2dj
I4SKvFpV5uMhmB2OFv/uyrFsdNMcDyplJP87SG0VlbRzMIwHK65YBQBjCEYIqgQVkJkRaf0lqCPr
oazH/j72vsamgax6moX5KZj8R+lzvNZ6CMte3dU5mNSBkoJ4mVihue4LWyOHJcYBLLNLLs0FtG+E
eyYcj6W7zSpY/qZS13ZzTUqaYnaHfbBGxqeZwX8jYNl3900TAftXh4scQXjb3Ze2ywlznuhraZON
4FNAq0C7IGTCUtLW+vqnTFPawzXC+qRnwYETihku0Z7arQKsBdoxAv9Y6c4D2fv4LlU9RGZC9yH7
H8LOq0luHGvTf+WLuV7GkqDf2NmL9K4ys3yVbhhSq5ree/76fYjsUUmaiZ6+YBMHAFOVhgTOeY1e
2vdZajYHPLXDhWz69iAuuCmSwuuc6Wut9YdBgHRR3HjaNYphbFh0qO8AEJE/Vfb1oNyTeeruB7uM
D44p3IXv+X8aRTwv+WYPa/PRKlmbNNTNFgMKys8ijpJV7ZU1r59gBABK8M6uWbDYNpR1Na2cYxuo
NRXbvLt4s10BErHjY9uCEhwNJX3zfWybbRuhOstCXQCe933h1fE3XPz8RZcaGHv0SKrFTi0wg4iA
Zthd+oRcLF5YbWTftyT+1uMA/BDauLZpyho2BsCDnZUJ/dix6N37HW+jo873CNVqdsbUx3fQv7kV
WUN8wWqRxyK7gPtxNjMp/WJ6xN5MJT2CIdtgOybaK4P2hn9CDOOQH7WNkG0T2OV3Qx33RTaL8Hsm
jOF2wuIgDcaF1Wn282Rhjxu2FZtqv4IhLeKVW/vVGwgknCH0HPFh3a7eimTBXsh/G1UrPyElkizl
qMSG860nDrYj8yQkX1ZOkiGLKurubNZexW/aqrBCLZUXJ3AhRbpkJ3LRPZq+slTHU2Ceu6QI8awZ
soPAQukPvci+m6oZvasa8MUwcvCV1SzqrkkyAZS1kLpI/eos7XoEov225ZSFvlD7urs4M41MMmkl
4xYsZoccfvfgzHRcGepjH3WWpBMH10mKxwnu4gGT6W5RVnG3G8DEbbBHUi9xE4boV2hn2QIpCzBl
PqBc2Gxj9Il5QvpGtC71XiyUIrUekGMRi3GwvC9dW15wgXD8BY9aaxa05VXvwiyGOVJm4SbTc56U
vR4rgKMSPF1FZEPMaOw70lT6tPIhXLFObE+3Ztl5YtOYCDI5lKX5GKJo48Saqh7UuMZnC5nRRSK8
8k4e0rl4U/HOD7dgnO1QrzFOslNNDdRHyJGtSxMzj8QBFdIYfnRO9HRjKUjfj+DA+BnnxjXqXP0a
5F15hmCIquu/QvV81qAw6Q2jffyMD7FiLK26KzZaGPvoRGPYubtdjjsi2J3RvF1KXhjL0fZUV/2f
Wj2hrT8E+Ud6rnun+VBis10YTjk+OtXk8pca/YGdrbvqm/wbKwALFw1KyJ2aBVTCoNjJ5mfHrUnx
Knbr7O63+GC06ipCV3slh30e8pwUhpFdZcRw0sJZDaPWLoXhZuvBO6jC7x7kIXB4az3RqXvZRKlc
Q/EXJZ6h7h4UvoUPyFxmW99xcJefZ8kYapqw17XIPchxfQPxJZ68zW3CPCwXQbapJ29cyVl9ZXQP
VaW+YEman2RocPCa7eroLCeB3ctxGwl2BRWKs9aTiBs1nCv1qicZiyw/d0/xrvipvzEs3T+QVtYe
tAl5VzlisOtvZLfUx1p1qn1l1v3Ga/AKVvNoX+eFqWPyIrxz2cD3b13zhCoJEq54CaxMYxapwppw
hQxstSdv6bxZPFzCwjZeglCLTj0YtGXhWc6bHtTcCtUqYpedmy+mh/1J6gTLJgcxr2lOvK9TXTuB
Twu3URT1l7xpijVqo+oD2XpradR19FKWoYa+TIouvTV+UTCE+KPuon0R6zrPNmfcht7kwSvh0Abc
nN1sFOxuyMZbHsL6yfjumYmzbCZ3OpZxZz+HibUOiok4+itbbUI31cz04T0TZKU7ZF09MhG4kOuU
QObpYw4sLCiG4tIWU3XvBf1XOb1whLVKTWTZBdXrOEzvSDbre9cFat4WQ3fWbTtbB7jtPpmlZkJh
zcKvtYV7tNzyVP0+7HrrT0QOnk0rzt/DPC+Xaq2Jh2wY/Y28Ys/W43ZFG93Ws5L2mE8NVv5UDoMJ
tF8Lv5pBdydiwSaKK2agKr5rVLzGP2bvGV0EzrsV6nwevaWf9DQwHoMeGEaf2O+9DpRFQX1gb6Ai
/aj6CbtIBAqmQs0w9MpuKDo/M9ojd452KVF0oFrb5Zh985wyxIDKc5aVVomd79LsuwSxpL7HNZl8
DRjqxtiGChbhsneI2aEFQLKXslcvIbXbUAvx9jOPiiucFZrF/rckWPPw176VrdZg2pWqJzOsk8uo
GNlMVRueZoRZkYt9VVvjM3v94uCLKFhLYNmv8XCOSyDar/GC9cJ/isvxylBUVCRTc6cmkb9JXS3A
gl6PnoNOV7ZtjP6B7UXxcy+U4mAJzC9lb64lCvuOkSfS3Ou6Ajf1IbmbtLmI09TfJNzDULrk0PfI
FHyiP2SMeifl+B/oD2UwkoOMSYCI7KhN6gI14FBbR+jYxaHtzpl0yshKJN5Lhzt7LSwsT4r3Bsfr
l2oW0CcJiMLZPDT5MONNm4NqlJkCY2yNszwT8xmC/pdBmZKDDH3G88xqtv2PWbKDgvhfU73G/GmW
CKbv1VQbO6Fp0aVNY3uVQ/dZmQUq6zImDz7Uhp0oXFytIPFc6qprWeDC/YPnZSy7Ke74C39MwR1s
65atc7yNk9fyPEiTzUxc+SmoqJ61sifwDq1Zh8qqM/JqVyF0u0jcOsBwc36FmFeQ15bXuc2eX8Eo
OnuVehp5J711761Jg2mnDdV3V/8o8mj4ZhaZvuRtSC+Uls1DgEHYRmC3ewm02MQjrbbXSuqys9S6
7MVSO9g5pWh3w9zMzArp5dipDrIXMYcOKFPQn0Y1zF7MNv3iRr11htOdvRgRW3l+VYcm4GujJrxq
PanFOxg+5I0CIzpHips+why6yLjp5DkIDUjDE45K73ZfrEbXyl6wfTeORR/+Nd1LkRgLUVE/61by
H6f7gFrerSm/TUeE3Tj6tiuWdqqDxtBDbxm7ZHtifWQv4LTRa92+uYgaPTdVrVz9hEJ66kSvrR44
B1I8DZ42Rfw6sGvdqHYNWorPZOEqVr0Vo4fDnF4F56HBnX1AH3pXj1gkKf7YrZqgMF+m0PqzSHCn
KJN7qMkssWcSBnyNRWTlZ0c3hpN02pV+vHOI7zt2HOa/LHp/hKoSz8I+jTwgrFW7r5LyIUKdWt3C
CWh+auId0+6xinooWzU/B3EFw9Bz05VuGCggzoc0bb8kyKXsx67EOHBsovSioTi+jGy73cimHKfO
HekoKCJWena7QDVUK1dPQOF1+vg0eGQRIr1+w4GwpEI+mivQSHNCAcFtNLmTu4GH2ovZJIvYjJs3
Q7fUgzc4ylLO8n3RLlMTm2jZq76NyPu9kWgJT2mCkxoc74bVe5SuxtorDnWoWivSmsGmS3iCozHQ
WfAY2YHZxu00R6i7BpB7Aj9ElqSj+h8HdbrXZ5mcFWtvZ9H0Fc93NMqWZB+jZ6eJQWbhlfqR1iD1
POt7BAyBtLE9PeoZNrTDYPhHw4TPhlREuFZsOPdmleNXNJFuppqOPqL5recuTGnQR9oS24Tt4BX2
Hu62da5Dt1y5YyLeKmFe5AsZYbCL4UJiDceDtFAnoAa5F13kmVWX3xUlsCkE/hIvq8bFwB538ZTU
525Q2HB2qtmdOqvuT/KszaK/zuzeVI5qCFScAZ/h34bijt7fettu1lWxChKTMWWzuA3SnYuV1a1s
1vMB3ZUiepOdxQwXycPFmDjJkyx+2YrxlaVSdie78A/IVgJ/i63sZAmS3K5Vhq5ySAfKyUEs/Csm
duYKoyagTSFsdhnz5jPy7mtFFZSLcSm8xUtP1LuO6u1CjvickIRIS7n2UILS/NdFwpR/ihMi8jO/
jIzLWXHnGCs3xo5cdvx0dV7QuISRWtyzlWif68y5C8cOJMjccrT0WVFD9yxbdp1/99JZk2NMu2cb
R3e8JovpZM7NAjzzojScHugEM1VEa5bCd7tDW0/dc9wF4zLFJ28v55LxxloyMqadnDuo3LDHPjC2
t3+DhsKI1+GaIOc6FLk2ra4mG9nbx54J9HH21yux4KxSCwvFri9ePCvaTaqwv1iGYq0SwA+Qh4Li
Cf7g9RZHlWMVs58/qUPWPDiG+Crj8jrhWKPO6TbT1crgXnfN5HwZWkPjbttUlyCM3bMlTIs0hIaG
YJMOq3rAVrJ0gv4KC7O/KjM9v+IxOakukLMfcVOYwYrCpckKjRGywzc1zCoyFFjmkF+oiouw63jJ
MCs5ylhqxNGCO6a5KvdNBPhbYxW/Ll0x7mMKm099Pt03VY9PUEMucLTr7smyISPiEHDq59YtFKBm
UqE5K1sRfDW8zJP+KJujF2VrPwnGjReDQXTa1tpkkrmjBl67KOZTzOM3RtUF8xKGWDuzezRwvcWq
iQJAODMOV5vibepOh6ywlfeGW6qZsiJna71DZJRvF4jI9yZ1d5io5c88JOojCrGzwy5xNIL+GHG9
UbVHs8/yYDVeg7LUjiHL7KMOT8ZpyZALbtoLsx+qh0zJ3F0wRsN2iJLxKRXDH6T+rT8ii/sIegmv
eWEkGwfkxYFkenhFAhc5GSu2/nCyB0sd2m+NwOLX9qzk7GqAAuoa1Ktip8YRbYR64bHu4TZHUx68
uDeOc2IGuP8c/OnUlVG9LdMN9WE0H+f+xtTipTtvNVneLzEk8E7krw1n1dtquAoVxV61aWOfcfBu
2fNE/FqCotx1um6Dr6HDN2sAo505QFLkZr2TQSpazq3bDALIJq7VLQaUulatht6JqlvTA9655nY2
lsLCa2xS7sbDB+YuFTYN0fTgu2w4EVk5y5acQPVQXQ3zVlVVijZlYdsuy6SurnKIxzNsP+WatdBR
A34w54MvEN/ws9jdy6be+ck5UHcwnq9Q7knrVy8m6gv+AuL8g8o/+T3w4xi7pDB/VOGurNUUi4EC
VZa97U3Bnt2Sf07cED8kci+PgV8qC374zZeuTP66oqAG8q8r1uhmbd0pU9dYhYqdocVoWlSV94YQ
80dl6dU1gEmA3aP7IsOjrpJeSSd368yjClvfmiLUnthtT5i+C5PPmniHPu5qAMt9wJmqfsvSlfx/
mJz6wdLZ8kKns/MCLnYy/NzE3VJZUISyluk4YbTUG9UpUiCcbsb5tJutgOSh1kob7xDGFAigNAsZ
/Byjo9y7NYtUXYYZaUfpDKyJcZc1FKoifpMLE4zm82gngjrQBA/Yz/11XzXOS2PN36D8FWMx9+z3
4Z+3FqDNXc1qbxUYbf46lmnDrdXL9r6nhCvH87qNUoK7Fi5OXWnHk8rruy1f2fwtQ/SknRO3BhSY
VVzE2H8iRHtv+na8wNps+tqCJOUJlib3Io4Tyqc+bMUfUo3yTAou3lQZbz1stFnlepvPcV3Up8vQ
SvVlhjdf32b9dZwPSemQR/eLjzZFA0S2ZFz3Q1ik5chaFP3l2zA3qcpLYb7JUZ/hZmSBY4o83X12
lAUJrMgGwCivJl+vVjsNvKuexV+L3l8b3BrOST3gc9WO4UMGlmcpLFCoYwWAoQ/y8oumNS+YXoYf
mU41VLTcdV1tm7VawRbQ8A/CqTGVUswPfQz0N7ccAzI46fAk+nhYZUVpXDskYDaijuq7VsAoEb0x
Ezr7bvWJl++CoV06hQtFj4IZFZY+qO9kdw0fFGeY/qNmg7gtSQcjxZPH2MTl91Nr4aOjAePKlILc
eywwf8Nokk87bA4teLw3mHlyeESeZR93dbCs6j7fcZdCdrGOjFUw33DloWmiIri1Y7PKqoVewyT/
x//87//3f/8Y/o//kV9Jpfh59j9Zm17zMGvqf/7Dcv7xP8UtvP/+z38YtsZqk/qwq6uusE3NUOn/
4+tDCOjwn//Q/pfDyrj3cLT9lmisboaM+5M8mA7SikKp935eDXeKqRv9Ssu14U7Lo3PtZs3+c6yM
q4V45otK7t7x+FzMUoV4NthPeKIkOwrIyUo2W80UxwrzHd5yekEmeBfdi06y1dee/QTtHbzRrVdn
ZYnk5UV25GKAWlXm6Jo5CHUZXbJuG714853Q2TtT0qxkE63BbFk5aXQajKJ4a1cgqtO3WKcYlExa
spSD1LjrVi6p0L2Rhc+Zk52nZqiumuEVO9fPu4Wm59DHZTArHehqgXeSLVKq1bXSlHGd1W68csq0
uuZ29/XvPxf5vv/+uTjIfDqOoQnHtsWvn8tYoIZCarb51qCcA6Yuvy/GqrvvlfxZmsLrGZiibDKt
jbSYjzr1RY5iN5GwmWZH4GvZRzFzZuTB7LQWT5/4A2hedc9HTjyK28OPUeacKfkRUn3LQJVXbZeF
Hw0vCboVk0e5QLbABkNGCV+CJmkfssmBzMsYX/Hqc2QaZEWuf/9mWPa/fUltzRHC1R1NaI6uzl/i
n76kAtDj1LFV/DZVdbPRjDbdGKwN96Qxk+eozy+OEalfMyelwNKaIfnsILoEbqIsZEfhGM9o63qP
0I2jQ5e64zoeSmz2quYR81EsK6ckeOiaKNnfmsFcOpD1A5WE7LZVIoxngqSFg/mjR9YYRvTc4x6r
ss+KgzwTim7ffc6Vsz4v+tNg5svXlSM+494AnBXpQL7vQDmORTb6RxumeX5rBzo2lrxbW9lrzUM+
xyGQF9xmuHLGZ3cSpZm1xHTe/y93ESHm28SvX1dXtzXdFPa8eXZ069dPqFa1Gj1zyN2dEpabPlVd
3IPQ/3FcCJWkGdiXYo12jryqOxWNC0m/y5s3uxbhUU+67D40o+xeS3D/THrX2MvY7dDB/PCDAkPS
eZyMIW6bkrvo2q1stqOV3feFcEiiJs1mlC/ueQVF3bzs1lBCPGQwoCnHhp41i6FS0GXWY05LEPWk
SJ16GdtacXKTAh7MT6cNgsO7aPKunlqDdo8y3vE+MXf8Nq3TNJTxduj18JJHiVgDG+3vI34RK4wY
4ye/I0XFLt17UYoeitkwKe9JEHxTVMDninBO6E1PT3CxHipDa3YTwCjSnG18FeQ6r/IMrsx3LoAy
449Q3iByGDXpi+FOg3ObUJQ+zMwUXOjn/KaDVuiRhgsVfo35LPg2WXkZfyWtAjHZRmTJV0t7aZg9
Pr/ChPY7n8X2hFS7PK2n0L0FZROguXFo/jRjar/+Eqx2PKcDk7XbBECY5cGPd4YzKnuKmzEK1kqt
LzUnwAIAEv0JCXzvlChNdyTfDAGeloxbfsUa+qdTQM1r1Ninw+eY3GXRtpJtS1jfIsOvt17e7EO1
CJ4DtS1WJrn3Uz4ZztmlPrzU52R3m86Gkon5xiMm31A9NPYYclMf9VrqlZU13mD6Epk/eD4WfQ5U
zhnIP3YuedYauJHsBHwbXfoKvr/pTcXSqNJxMaoR9lfzYL1xKbNm4Rcw3s1pcnv1DFryr0OWYUDD
Xtfesk+dxKLuUvUcacDykG3fyHGW9qGOTXCxm9i5GzOs2QfPCr64PayPeDTZbnS1ebUHdNzcXA+/
VF0O8chzEvAxhvJImelsdJ73TE6mW7jRgRrReFa8SvXXHd6RlDWBkbllcdEVeANI0mKdnU7lUcYy
sJxoXWrFhUzFc1+gHVGxA/XXbPFI7IDt3I2IFPvrwmTRpmTgIuQ8OUWeuUEEkSbhr/m81uQgCJ/w
Y1knQcIbG4EtWxuTF6xslstrrRE8uVGNP8NyyI+mV1mX2hbWZYxA0/39k8PQf78v6bpQNcPVVN3Q
YHAbv96XhspLG7+3za+D56312UdBmw9k3lq2/ZyZiNt5YNP+FSydIVhVlMd/isnRLeiwY5wrBmoj
82zZlmfBgKy8OqUUnyYdacGm3ZD9TthCWvG5CrjtyUM3ZBF+GfIcWQVVRYiHUbLtVy6sIr87yjky
fhsChOgZPSsfRZ1aUxe5mcFn0zG6/vv3SS4nfrl/65atu45pOa4mDEcuE396wpplhLuxYhVfFSPK
ljZZoW1eFniLAmR670wU7NC1e8kdpz2ST0a/YI47EUqJamFOl2RSvKtvGt/7whrxqWX/wnKiPphi
UF+jsljIeODp4Y5saLGRTS3DIhQExxNZO/1kBEN1u2ypFSzIGzU9T2aQbhKh9RgvJOFGOL7DvTe2
X3vkjeIZFPtbPPWXRtHmX/wxdtY9xkD7BN3F11DNbwDjCK3SWxw38/Y1IZ8sgb6/jc+IS8CwGyoR
Og7HsHLyx7kuuSqy0NjIpjI2+QVW6i4m31UgvCxgeAddvo/avHjEIJsKS1N/jKOirf/+03L+bT3E
s9amEGbyeZmCMsav3+qqrHWHKmbwtQtanKC1/HWyau8+Skv73OdVv2jMtn8f2gD8gO9asJUd7RmN
nA2W2P272Q3J1mlFuDWNtFnXAUgXHXzJUZsPDpW1o2zKMxkLTEGtxrYPkYizK+sdJF1UfjYlXshX
xAKxix24ufSlWpw8bexPBWYZz81oXoIqmi6IEuXPrjA/qHc0d7IVzEnKpgjqo2ymbdgvK9fu99U8
s/TZqvmTbm9lbwhufK2nVb3xXZEeghlyBgayPXUzn8iatePbZVP39QnUHlBLGZF9n6PKXiAj7rBb
yGqUptqo/85N35rre6mwqI+R23zgOVbs4qgmmZKopDBilaF63M1D68bf2R7kzNod7TsbKbdpYRq5
fZdXxrnKzXFfzh2yV8a1xrL/ywcvP9iff6aCHKWpqbauGmzWtN8Xwj1S1F3v+vqXUfjVKrcKELWm
0t8OMV941Ejcl7yKrA1biujOKh3rPp0Q3rURWJQt6uDJxewM4KBsgWdTqW6de0a4yGpwNWOPlJk8
oBWVnR2be7/fGAqLUTzHHVSnSLUM544l8f7vv9T/dqsWpq7yddZVmLC6rmu/LSFjwywdXYu0L7bm
vdaQmu8a7jI/HYYedT74jhoLuclepIhL34Ea6VdG5rnXMhX5JmZ7j5ESGqRmlnuH0gmtgwqEZtcl
03TndUO1KbBmvkI/6xe9PjbHItTIxRtFvQN0DUoomdaOl3p7A/zeQZ4VatTdzrIfZ/+p9zP2OY7C
WvxfHmn/9uMXpmsJRzMc3XTnzftvjzQWcBN79rH6EqXpR5ZdSM97d0MUWedwxvJIfI4p0niF4pG5
+ozJs7h1xEnDYOs2oUSjZiFPo2kGEevluJEXkINlB0o2c/bDO44Urce/oN4dCgNlMAZorTj93Q3+
LU/VoZ6lmsZk3ZMDBXcAYVQA6IEbJuqLLXVM5pgdttrdbQior1tTn4f4aK4s0JodkYGts2tVp0/C
MY2DNBvCiTi7+qrZ7ExEdCFg0ZQHOTZP49vYFLy/szDLoN35yrDpI1FD93VabdEO5R1IeedLoCbY
0zuA8ciQ2GxizTej8d0vVm83S5gLqItovXOtEsRYxdyB2BDp4DzILiBr/EsxeYhuzh3ZyBqv8UbM
wM0gv2sHdU4P0RFNxasBIPLvfya2/B38cg+wWNO4AFtt2wGEqP+eGUCyMtHQsv1iDSDHyzok+YW7
wDpSevulNLx+Zda1tQvmptKD4Vb1JruTvTy6ce8lKzwWpvmUscSU4dECO8XD7RtqoPZLq4H/cHJD
XcpOV2DD4vFT4TD3Ovl90PdPuBOVZ7M07TvTD8WyRVn5GzB3GFX6+DbVBag/XFP2WegXT5VSvcoB
nZLVC6sdm3vkHuNj4E/JOvEG5WsTLuSAXGTuqnCD8egVmYtPvMejf740fnpP7AOsJ1Yx+m7QFdzI
JPHSSS3Sfn7P54vM0VbVovp+nA/Qf/6KVZlR3csDUik/x+Tgz7lK1NW3cZ8xEaGUxJril2v9fv3S
BhXEdlJQPX+0bfUcwAl5T3TsheJyyPZ5rdhvfYRufG2/dw0cuqRTK9SaPOvdLrEDh7LIAr4DV4LB
CCJnxKFXQk2oM+vaZQOa1wnUUNct911B4Q+hkISfie5jFw3dP4I+V439kYVHH7y4efPoCLAvIq9f
XAgCd5PROI/A2fR17yLuFuJG/Dj6VYfNHb5HEdIVSxYuIMyH9iLHDhMOXkmleLBWGetrFMOqfEoW
svd2yJul4UbTfcLG8WQOmr4VP4RSpN7Jb/InnyIrGGlPW6yYr58hOeG3+b81f7tcC6NvVZrCWsi5
Umbl83oplmMHtcDSKLebddfn+tUstIYCBy+rz2fDHJO9auGK29nfj8vRDN+4KjU2b8a4WxLuLk/9
3HvWW8u4dZCb1k6uRMjLXmceLc+KwQecwriYGtGkQ4KYWIuBolaje3nIvQYxAy9MlzOa5hZrTGPa
29kMF57HtfNBbVr4LbG4fE6N7FY5i6ld9tEo1qgbPRuOO97b6lQvtb6rt7IpD0OmtYu+c9J91xTT
vYxpKfBgBdKTbMl4Mbr73CnGu89Qa0bo57fRNdPN5mpmH55GqbhOcDQi1Tq+Yev1Qb3Rv7qKZjwM
WnBuRnt4M0tLB02DehMOKT+P6mPuNFArz2NagMuHMbiMRj0tl4l/9pA2e3BVZXis/YhsAyXDrd9N
w6MoR/008w8dt8tK8pN4QIFzASnI2C5XHMgoPJy0+FHwjECXf7xnu1w8qkPari2tF2vZHN04vM/G
cilbtxFjqS0NXyhbGMukGH1yCQh72dVG9wz9GIqO1V+f7bCJtHemYfX1XnbIQ9ID+9y4pj5rWfXV
Qo6WPY2t3gVJUT5oLuLZZWP2d7HtaGevBZAEiLT8liBAliLr+JqnabbN0FPcmWpePGP9dS8HfAmF
bx8Cu1ZC1OjgdbiNcTc4zkDuaRwuUGDTM2SAxW2ExkrmqMTG6XOEHOYXGS5qVgMy2VAdFsuVQxYh
wJp8MIf5PUuqo+YjIh+kNBOr8fZZ1utr1BpKlDVJ6NiDl37TEdApY2v4jlERwGIsNR+6yUceJ22s
nRepI/dex74NSfjNuZb9h0VRWbIrrlmWjnuexymKFa8tTC9M+gYEAOv8r4M7Nz9jRWrwMc5Eyw0I
N3cRUMt9w6pvKZUD0spGd08FiBmVuX0JVB7LUjFgGpMHOy3Fqeh5l6eiR/EZ1cYvkzNTljRlOKcq
KT0DMxFhsEkF+b0sGq38Am8I9FHg5nBp2vYdaq6VZOWXCZD/1qunYiubiTgUgwc8bBjL3TQa9UZO
RhJymcNze+0VBXknLx7XMh7U4a6JNPO5mNTukPSGuZKX0Sr7rCakC72sRzqgRXcyMS0DtqA3vBvY
GC9KWxoUTeM9Ru5fZFzzwW6D75bGBsNbPByDebhoFHXnYti3lqMK1bwYtUXJFwT0nW4VCoqd/fA+
mg0SAOUixm9t2ceO+Wyprb0Ymnp6a/w6xu0pHL+akQ9vvRLf9SjbUSbxAWEqf+ZwIyMSOpeSHXuw
oMy96fO0+oj99F4ZOv1+8sMMxrQ5XDNg80sIE94mjsWs7au03m4UTc5abwjqtRcliwr9xItrKpm3
0DUYghVv6SbOfFTyo3cRqC47rLJS7rxeU+4GGx2wWJRHGfqMyzO193r+KBacv3UYga6sJ15sWw0W
Dl1TfHGSENkeQ/Gex0xPQDS7ytXNC/+eHY6z0KFwUIklZvl9djZFcE+J8hSpen/UB824qI1vXvAL
iWdZtrUMyUMK0AablqE9UIokg92yZHBVLXjuYwC3QF9iUCRt+IxSh32Ju5L7FZ2WFw+Pvv6Rl2H4
XKiiWjljiueROzR3w3woRIS8Q1btVC9r7lTH5jCfyU45rDT0YmlC4lvL2G/jymTA9tJ6grSjnSqh
TsfeTUsMdOroaRoog/uALz5CfDMaw/vozCBceEhPUW/1p7UPYuw2CQJfuYkSbWEClT7aAuFYDUZa
h2Cl3u0Uo7nemqjKG6exRh1mYa8N+HbPTYaBQVXwM4nMtHouIQquMQYLto5vlc+Zjpwld3Ubtxia
ojQwEnVyRC/nZmjb9i5AS3opm07blQcWmNGtiaKie4SXCP5oHpxOlnonCv97Ip68eFK/AgX/IwKi
+T7UpbfwK9N+SipRr3LHCu5h/+WbqB/Uu0EpB5L8o3pIRj6kxCqQWMHPZ2mpor3CsI13Kv/tLW1s
zpDyzJVfjRqb7O67pgX9n/w0lCpJ/oxY2S1irBFeynAM1lUBRPhPJxPpKrYSfgFqZLmnvhQ7bBb5
ARSG9ZKVmX4ovHG8zq2yKXin/CB7BgWcLBRNnxAxVdNn2zeARPtKdZC9rpahuYiuPZB4ekU39Kjc
udNGNqkaR9uehN56GrP0GT0qY5G2Snxy8zq4CKH9yc2wew2DNN8V8GzWFsKUr37uaqT9ChVVFnrd
LjiJoMkfmow7iOkjbDOH7dKojrCZ5Q21e23Qu10XQ61uZS9fFlTukyoBn8Ul+35VAVN6MZDRu9i9
8dPrQgpM13KO3g4bgT2jpXb1A45jOdDkEsuu2ArPPlKLK6dK61fk0l9hJvH9jPolFW/3mzN5ALXm
SSbck+0QmFiFz5MCB6SWjq3x6/T/uTuv5biRbF2/ykTfgwcm4SL27AuUdyw6iaJuEKJEwXuPpz8f
QKkpUT3qOaOLUZwIRQlAwhRRQObKtX7jx88HGVa3sMrcevS6BIEKM6xuvOlKiep/eyVAcNV9Wnr3
huRJT0nRfnMlWL3bUTIc+lIdlOhUjJ9L9PNHmdTrv5nkTbmObC7WP1flKaOpQjZInAFA+jHP06Ru
7ksyfAoz9DWEP5vooJap+jZRw4fRC6szwn/qW1+LQLBW5V1fEPp0g7ucd4KLja0xUOvnQ/x62IcC
VNG8OgEmN6jQafxwnMLqpW6JNom2nc+IRCQoizyiSDe1DkF4jrCguVKYle/J/gSXWeamWz/GZ4Fo
DeEPfQyOnh1njh8ypcyCHnZp0uOMFRt38x5ef4/mW3s7t/vYjnDt+nJeCxSGomSQ4/1g+2+tyjYQ
TNGYjcvGxi01aQISWke4pdCDptVKSsNtFIUheCNW7bjokde0ze28KmoDZmheqwffGm7piN+qlpHe
mFGb3kRMOUBiUsloc96FhRfy8gZpcphbQYw0p5//gor2uvIwVUJtW9bJ1RiwhPRX6azQpDcpKqtj
htcPGxKEo0b1dqRjdBPEsWrMtMNTo8viYJQpDxV/K0Q7l0KzMehXbvqoylZ4k5dZdFNgYr2zIr2m
jBhCLLfREpURJt5UciCthixv38ktA3OTaPXZqyzUVvJxF0tq+25su3E76sA4fcTh3hUayhsjKbBL
Q+CQAz78+XDoIfXOqnh1uulseQND1raM4tRhT/J2AJ49H17lY7bPqaJjwMVuxQSnSEVSHhPQp/fW
l2vadhUdLDsVi3kvT0fQT6F3PMznQBOJouawlKywX/RkAq9UFOaucswXPLq3y5dNtg4mRusRbZu3
zR8uVjxrgbru86HIOStHURj3Mia6Rw9/xW2mJei9TUsv2/5q6ef7maH95Xz2n0uvzhIFtr4BOk2t
Vb6uWsndhH4QLJigjdMsbbxWEj9e602bLV+2eUozLttG0VbzYXNDK9RiIRKz3bxsM3ULwbRBLdZ6
N34CB448ZqXovHmevNM10lij3qFUXQXWDfrv2cJI/eZBbfU78GM+IBxpxQYITLJVXGpFW73/+fP9
Q8Ff05gjUFYzYKGTtp3bvykYpQaTnECt/QeEaoJob5jbSkvvIHjVT4bVbPShUt7LnqUvfNXUzgWa
+rvSH40NZP/smKF+72QABx0QVjzk04eErP/SiECCzqtqVV/+/Ctrr6smmmnrpkZy09AsYQn9VeLM
UGQv8KlKvR+HfhnaYwVEhA8R53g+m2a9ZZocOZ3sftkm9yYW3/jZOWoi2gczrQ5Q+4CbK1CsKCNA
nkqS7sEDr+8keiKfOjTDbqUhORuJ3D3kJT+QiqXMNvGX0KZzL1VPQ12S2uwF/tpZzCBv2JaCbSIt
89L8Me8IUqHDtyrI/gaqoXx/FwiYdEU3YXAj5W6jG/c6fQh9KTXt0k4/MVdR77OBSRiCc2YrUcWr
TckJIpBOEE9WuRuCx2v1/DNiW+bGb/QUcbUIz5Uo2kcMzU3QDkCNLOVvvqJmveo7+W0s00Dn2TAF
hVtKod/XtyD6AxZJJ4cEgz5dj4vsSAnJm7zGWTSnj0T1sqObQ4snx757tX1enfd42XfeFusZcrKx
wI5wOsmr/V5WX47NbLhFEK9CZGtFd6Ohv37wdfsBbgNpmkoMeEiYnr62REXrtAtk1UUPuf9q3gSg
rN/R2Y/I59I4n6STcZqqrEBsUczrb+S86ND7uNLDjFNKLa+PVzYIy0wHzCeR3MJ3QHh4h/kkkOCG
ywh3u7lRr5po5eadmGs5h5g0JlExSIto+piX6kpkDkrQzepVQ5ogJ+/MOxq8zQtVQeu2bHITxb9o
XPha0N6ZsTFcckNumqRFgGz6KPoHSF3R7XO7QfaWOL46zm3gbNQ0rY9ZjC2PUdTIzXq+gq2EJh9j
pfiyNG+bP6Kp9dXO87a5taqFudM9BHS60csPst2QHxnia13Jc1L3Xz/mxtFCk3+diSE/zOsvzXKI
6jJ1jZ46so0lsDRKa20KDpTpQwZiEypNcmlNoQJIn+g01um5e44UwPGv8ZNtgFJMrZPhECqhKcVO
gB/zSdoika/1Zj23zXsFyVjuEIYdiKWmcOOvrqq0wy5wxZerhkkvL6xeB1WSjCMiv3hIxqgCPlSA
kiDO5fYZbql1nlc7dZAe1I5Cg4ZGxLHt1fScpPUHLJC1S4TvxeW8ZLiCSSpGHkaRC2ayIzihuSEk
FYHTRVWs5tWXj/mIEunZl00y9RGnUSKUXOpOOoFVQi9OTa21LxvSad728uEbnr/w8iDek+CODsiM
YVI4Lc0fleQOmTMvUliL18i3nsPGj4+hlyLSZeXpyuJnWJZhXq4SlEAQvkCymjxcDzev+ewVGRIf
XZveVjWp9W5Q5dXzatU01zbORqom3GyhpyXZoSJvscxjZ9/umss0HI/kp+KTR5kRZVbdctxaaPd9
rxqrRq/Gzbya4V/oiHGIzoVfeW9LgirFjsV9PA4tnOrvjjLaqwQeDxFxHZK6UKtH3ub9AP7w3jWy
cpN1zNCyzM8R3Qxu5h0Qoxsc03eNqz6w24OeZ6gc93b+CGB1OoGVS9YyBdt1QPtIvWoGMTpzA2i2
a5I59ZvW9XIEcNC8jVIA9oGl7ucd9ALZbIm8UGth+ZovosQV7V1nM692kZFjcl+uJ57Qh36JtiM4
sAiOHVG9tnUDVbwVFeixqTm0IgDnBlOqpCuNleXr/X7CP0NNQx1P8qVDMYvi9fIyNdH3mrkjXh7t
/CpPoA7b9aHPvC+cErVvP1HyyK+xaRsuy6KgggZK9KES40oJaumMJMRwM9ikvnJgrtsoVfsbFSHI
60Yc57Z5S6mYOQAq31jMq6RXroUQxh7bR39XBZq2jmQlezek1Xq+F0bftAu/HqvLJC6oMg66/nx7
0YpepmmWPigaLzXGQfKu9/viVseTaj4yVSJU2nId2kQFlkoSnr2y+8F/D53k+YdQXXQAOwsZUQ07
kbMcF+nCKNFukFpUOVOB/GpVQOWDf1vYzwvDvIDZ0fPCn02D/J/s8+MlOE9aNeUUubxcQvJU/W+G
ZfXHURnzLE0mbhCmZtivR2Vd92o7MZr+jRCjdY7i5ozDSPGgNFh4tsjIbObVFGURo1TJ6ZUULxdd
Q5Z06JZu5kltxO0x80WKZh88RikEtf91SRKmTSA0hJt56bm1MP6meoqSyvcz6yn4o3JqmHj4gnLS
Xk/LmN5URQ7M+06UHdqgCAPLpaZsTYFe6Lz0ss3+i23zfnZ2xtjUGaSEwhmyNvEuIH++b8eC5Ghs
u/tWzXdDOobaRuldcz00jDzP6xjorJFcRraljx/apo6XWlWa+8JG81SvbkNTigkcjXQX+EFC98xq
OLSfMIhUrmBbafASg0/zXiQpkpVmYbY2r5bunQnq5j4H+bluK6s0LuM+LZDDC/J7tSH+qPwai8pp
Ncizpae55Z2XjOKa94+wdMIQDSbmUJmNKajPZNSK3HjjIzZ17ihEH023X89rQ9TY53mpbCwZITQs
/yIThWxn3igZyQMiX+7uZef5eBJpa3k69Hnf+di4YTSeN7Y9xuiBp0Hk1RR34wVyQazS5fdkqU3A
Cnm8n/+S0LZvKK4K8stB+6atU5LQ/EUGlgoLaO89omCpqT/kSfDBD8fkYzCGD6LMBDOT3uUBtQCp
4l95N+0QME68CfSCrq6zQfVN4dLz4hxDqUPEL6sMTbUQGl/iJbAqlSZ3Fy+hFCKq2EJA4NuMjUjW
VjAWO6YM1h2V7GtNC7QPue5GiDp62qWm+fmlV1QMQlND44+XOS/WG1tOvZ0ZlO266OhwqvDj3E51
3F+NcSrtRS1P9hFut9KYoVzGMXFFp9j5B9UO7yGitSgPqvqeWrO0nLdz1xchDsbvJrnXTdeY1cbM
bemdj77OvEOMxdVK7bRyjwR8eJcG5JCmE8qeKBfWMFonCM7aucpbqkZTQ+NSk0ZsS7pW3co9jElS
LI1Et6/CDhIO0qlvqzKrUFjLvTc605fcU4b71jTz41AKJJ6GdLiHiRKs60BLIQ3QGuRov0q4U13O
rSW0LFOk9whB9Zclzg7MmtgrCsZxM3gSek1NMN7XYRMtZBx6DvNBpu2tGtTl7qSqk67MFLPb+cJQ
c3am7bfL+SB8IeNl7VrGDtW16lSGyMeMwwj2pJomdkGovXlZxcrqy2qRu+WB7Ne3q3NrUJIVmY+t
JwOooPDIOieUR20BNkH33X3gtfqXRYa+drLQLty9AtNcWv3QNh8hufpKiwwZ2MouSl1Xf1f0VYmq
CJp4YGmpKkTUkFrV2MXZpJ7n5jLWV2Z4yAdXv41G6+Z5e2wbJAYBO1t1714TTT/N2ytCkkVSoVkA
ryq+Suq8dvwJDSMNOMokviXOxlh0l0B5sawIUf5tG7A/6AevzLQ298+LWOqY+3ndpV60wRkUGR8G
WfR6xCkdUNqsCtyEnrcVhXEK5FHaf4P/mbZ5yvUA6t6lsyB8BYjXhsFj2Xk3ZugGT21XbDBTznwn
Tx4TPMxDJ2/OTN5138miENENb3yqBvdslFb3iEHQp7HMlAd1FD3CZWjw9WTmHYTsUQJ2TRPVw5gZ
BBw7m3FIdpH8bC3ycNPivNO8VGk1dlaWlSzmbVIJq8eRfM6RzOegyBFskBj9PDe/HGd1uKP5/pit
WjfpHRslduiwkbeSjEJcMseVIdwqyi61w+YEtAwlO92vbiWfWNkay/Y9YnZn1wNQ6UhLL23bZwJW
MPGuZvLVTLTyvEQ5+CPgpImiVQ+4Zxhakjlt2Ztg5PggHwmTJcdWz/ZCAhH4tiqnv0Lkrd17fvVO
mSzk5g+SA+1V4yUnPOylw7xp3tXw0a10kWJdvuxr+pgjKrq/jcNSX6rq4J3VpB4x2DIGzPNicapD
uV2pdpbeYd2lQg/WvEetB6VTEUM7bZQvI5SHPmZ9NIkEKuKNHaDPOJ+p9JQvZ8omD1nNkNSNIZX6
iexbpgf+yZpWYsLQU9KNMdpzXRGsK1OarBtoMWMRQpXEQnQBWJPETlhvWUiO/bQUKkVy9PKy3maY
JD4v+X9ue9WaeVW3klEbAMAg723StxCEpkXfkOW9pPMxr84fumalxup5J8QXdRUvEHa1IkNZZEoe
XLWog8aWFt+DSlL3lmiqpWrAxkbSA/Eyn+wAjLrkyoo1rGKnBiTb8mVnN9a+8Hz7bRk3i9gQPTYu
sDjSrh3W8yrQtB1md/od9kMhFW04ajEC4eRmQm410XcWVO57fOWDRZJNGmqSVq7TOEiPKAcDt0YZ
eFOMXnut2OOw8H0I9nJMfUSbkmDelA6ru0DsrLS8f9k0L1lFJ5bBZLgo40mkRIl1xDTdYtIPtQ8x
PH2hTqvztvljzIlcHGiRuFha6AcianRdkqNbKJTs0PrNUXuY18dpva88gFbzOqP413UvKe+FnCJL
lsrvZCDOSSmnn5kgoiua6syXwEL4kTBugDMba9/Kg4NhJt6psaaamFSXb5osRaAD8eGn5jGOo+xz
qgJzLUvVeiPR7YFtiOuT15XqPjOTaBMXTXHDrBMVkqSIH1s8QeejlDY/ewO9FdhCd0HXuvl5clLV
v2dQkZcTtqnKZK5tXddkHqfvc16kUf3WknP3o55NCg2j5h0S0pHQdD6rlVc9JtG4eqc3KHGHeMAv
ouA0qLj3KRXMZ0lXgnOj9jvMmnAlLFyNiCy7DMKy2jX2UjPzYJPkmX/jpzdxVJ8zzRN7WdK1PdkC
PGeyPF4EbQNIR8AbYdYklpk8IEzWxzJdB6eD5IsM6bq5V4QklvWAxBx5u3oDQ4aMt1bC+ql9nDeU
vTHhg0wZghea1+9UBf2vVHsXPgHu1a7G7A1+eTZgJESWVUqwmFtZ6VFWXGWTlM0byR7xUvKosSIH
oG8p+CYLuJ/SwQxvSXogPK521VkfMAtzWxhTAULXB0k2QQUg4uqkWMmuE8Czy87FQsvy44WrK9ka
Np687txYW4/6x0ao6a4l1bIySeEvdLRW1yTp+4VZ5sTeerNzxyDeQhcGzjMCbYr0zEFFGM4pNm9S
wFeuMspQkY7MdFI4vRyMtx261qGEweTgM+bDQEb2RI3MFVAraQU2MF8PmqU6kd+BLojqYimjGYc5
BXI3Uqd+iDJUBVsjLVap56aOJBXJMvHU/CYEsAjqQT2hs62eauhqkRI0mEb4C0R4+j2YaPuAySLa
7BVcN8qa/m0Er3MR9yopR6znwEkW5Q6pwCWSneANwno3IrWPnkTuGD0Zg3BsPiZyoR1B+Dx6vrYx
fWImo8jC1HHbodiTsPdqLzkmmnjbh4a292rZXEY6CsNELd4iVOwae0ujogx0x6wuOaI3kBwLOunB
R5e2gTRShm5+64v8TtfrZK8HVNNdcSDDfka5y3hH37vzLfznsUa3/PSUaUZ4X0rxRjG7Dt+toFpk
VEyvBXi/thRO7JsANHIfjzpM/iDzhk7btvWpMfYjSI3VJDi6xnf41MTWePIzMDSSSeEelt0xdzHC
lSHXrc1e6Pu8CN9midud3IGkbISsh6WU7pbk+LXFfNShS7Z2KKuiW632t0pYNpfzh2oi7tgXKS6B
fgkurJC1gzZUoPk085hTMD53gGWWg+HjMGDilAseeNG5o1PLJ6+w9LcwSR3L9w8FWey9lEj9brDb
hwSK+0moPfBtjZ9RA4O7UDW8j5nRg78E4rlsSzQc3NFSNz2R7DJRzUUgaR/lrlipgcrwMvT9SU6T
qxp65TltgADD40fBY9DqZZQ2eLUn/oqEhb2JPTNbovO8NHrvg6Fq7d91a98XsunVTMFUG7iyopLm
N8Urpooiq3GZFHn41OMMhaQ3noOdnF0XsZLhWTt0W9XERSUnybLImZitY6VytA6k1SwjnI+ocoQD
ouJavNYUo1pTcGFOENTJdSan9koefXU9Th1ZGnXBwjZibSUSHQ+gzL+vB/lv/hzl+xTIXDwBeK3o
wO8hhfxAcyVRaGcRDMBPCYJmezQXjQOInSU+8iGmTDF6WJi1uE4KL9ghF+rifB5jaa5aMDR1a/Hz
McNWvstlzN8GX3Ykcm1bodj8mrvfA/JXW97WTzYhPronTYmBd/bUWv5EWhrq5SjsyDFClFqs3vqs
SdHHpq77Y9PZ4y4T1qaQTSYE5OS2BF793pV8AGd1YK4Vv0BXfkRNsmn9d2DA5Mtq9C+jylQAd7TB
KWnUeNPgxKGv5twCVpX3Uha4jpqHd0FT3DJE2Csv7xIczWJ9U8rafRBj9BgKVNuEEaEaN2Xvw8Zu
uF2IEDWFIa8Ur90lSaUufF1uF4OnlHh1mdCIptXSMOJV1ZkHD+oXvg+Jk/S4QSLU+dmuA3+jB/WD
mo5IK+bZTWYJe696yr4LpFu0wcK3Ea+Eo1j2Y5IhFqgNjXwAlyO2qUfvnElxuNFdtTxQ9ConXHPT
fNYHceZlgwVXxquhQz+2dKPmqMp1DabWxrRBzg910dSnOMGO2fCyZoFeceREshWQhFGuME+QKI4E
OJVWw/j557+/8kPIwJNIfUyniCdU07RehQwZSqlmoXvpp9SU+6u2tHPstVzRLSia3Fa+ypwjJ2Wt
Tk9nXmT+tU5Z7+ffQf3hGZxqv2BUeBA1Sqqv68CKZFY9tN/xk5LFH3F1q4+gN2LU5RIPlCpKMXNx
Wo3KE0CPDdMbb+cPSr8iXwz8ucusdaCrjxgTNKces1ykYQbpEKMpEA6pvOy6Vj2OHbagP//ayqs8
4NwxYTMgbEtV7KnQ+AqeoUTM1cA1mZ+CkodPjvQPdtOpS4wHEQlxvWKXmgYQmbF+q/srMuM7xNO1
95nV7xgXIfXiQ8gIn3eXUps7pDbtfWUOsRNaeBNgZrBQ+M2IMy3lLigUeTX42RZ9KHlZV95BsdCe
cLEwNKpkiX+Kseu9sVqSlrQ2nUUiratjdFYS/EIxZ5pkvuN7V+rTtdmhxuxTqz4UwEdXheuixOIF
7dE0BoollJGhLGNJ2mRh5RTh8JgKCoc+jMhFJA3NavB6c53pls8kL2uXVdgWsCEHe+012trP9PJa
6+oEjYHYXPX4dq1dIUKGe5tQUPc6UmdjDd9NK5al8OqFmxMV2uEHiIF+VTxKQugnenZ9KUnY9yoW
xqEFdH7HDIOBRJN7B1XO3nUi+NwQVMFamgPTftghwZtv86oGTUxKY8NwrOzR0A0QDf4oa9j6IhCi
lS2+Wlnt74ypkCWYy+J+GeAw6Ytd1Xn9qkPCjCFAT29tVNm3dts86UgpJkQMqrJVIMRd5RVh4BkA
EpMnGdzs3h2OtppHW7/oFGdoRTCSikgXehEvBqzPrzRTwla2QMuyk20/dSgLSNdB+i4VABhwolCS
A36bBF6psvS6z4iNJ7dVJoytaKtxUZPflXXlCoH7yeYINmE21tXfDAOvCEHPj7JAHsMkt20ju/eK
ENbIrs17abqfjDLwCVXa1IlMyV5HIJDWihw0VHTb9tIw9PZSeAr+nqF3yGIkAMABrHvR3raT4SDM
xbuEH+Xnb9qPHQQRgK3bVPMVQzV/EJjR1G4co76LnrqgOQMbVm4VG7h7CcJ44dJvL4emjK9q1NDA
SbQLRR1gpCmWsqh10AiShqt3VSnZ+95qQNBGpgYIMmxvze7OzqzHwRvyO4+C+t+BRezXYyuxiqZS
5tA0yxa8ed9PxwwlqJIKy4InyUP4ZkRSscvMN3UcMnAhX7o2erV3fMnNdnB2qL0Ai71FbfjKjO19
qhj6bp6ptLJ2kqoevF66UzvcsrKGyYSCP4Xjga406646aUq+C8nKbRTLmwRLINagmGbvy26UHc2t
NlgDfRxAij1okQVwpS5PYeKWGxKv0V3SluSk6H3qpr//+S/3CsE2P1eWYGZkyboK1tV+hZcZkwbl
hD4Kn6xErVZ2ZHiMJy6078q61oI8Ohi9YqzgSj0NEkZRTb+Xhko/JH25gr2EAHHnn7ReLo964ufo
WyvvTIzrrzRL2uFY2Eq1eAvZFzdIyBpL0IuBU1RxuyBjgfZJ6BWXY+q+b+SGTs1lxgLP9Y0Lr+dQ
NmiR//xv5fn54fcG/8MQqlo8pIZivHqJyi7RK8tL06dY1+UlSNruEjawjdF265m7gKDnnATREhBK
erJH71bU/me3GNVFJKv6Oha2d5o/Mpu8Kco9iD3oICuhW4VNE13TVbm73KoesGDujxK5VKtOVoFU
XmKo3CNUQe4RduOl4LtdCQSHAp6trS08PO1jSVz11NIuo/QhMHdYasS4WeLjgKpBamuOnlvQXWXt
TWE0K5cCuBYJ5YApOVj+upVR2sUlrAGUkkKPz03GEpJKW9cL/UWDaYhTeelUWWD+Mt7oSeoMwpAw
NUmQSoGgc0b2IT3Wk+qRl9gFFvYIggNU4YvpjfRWGuJiSf7/DH4xu1T7u7oegy3zOY8kuAGpO0lz
XIbbeAEQXF2M2hsCFCCeVffUGM3BLkq8fOitEQN3qNhF55igzhkBtK5CHE+cZNLhN/QSq+IivSSC
tA+WkQUHKkSZU0dC3yq+2+8Ha/jcB41KSj9V9u7k6Oqq6ZPfFEhdkCR0MA3ojzkuHW6BL2WNtl9P
V7jWCVOgyJFNkBH3mfKMQp/SW21rOljPHPq2RFQsjN8aosTTcnLgVS0SWgBy4MYoh8ofqpNoP1P9
rs8x0YODjMgOrbduI9wyegvQf++WJGCz4dGKJe/IpKdY9x6q3iXQOicc0I4g8Swf9OkDhrSDQ2t+
9Nz8EY2ipxIe+FbJ9EuEncWNaJp+a6Km2qFLe1YDIJW9nnxMm/IkDFTpa8u76vDZukIsdVEpyQ3O
Edln02MsNC5JnJv3qTIazkBe/5DK6mWvK+rtoPibwcqjq44ZD5pnQ72lWyJ53PkdFkI+TFrwelsj
IK+OPCmDcZ7Yq5Ch/ADifTh5DXmg0bKrKw//s7+JL80fYlzTUHRNZ/5o2gp4w1f9cIszJU+daJ4M
7GMWkT8Q9iTwsiy7oQ8lZDhbVsEDWa1VvNxzJ/QQPDEUb+ljzLgxgvFj0gf6Jo4QnA91hMffk1Iw
HWSy7F0UTukf4njGvyMOkZBBkMKji/NOcDOcyEg73F9cw1E1aNJeN1hLxRuQ70+64ShX76M43WqA
Pm+QCMgwEEybExok+jrMlM+zag6skQ3eJdpO7ymwIF8WPSRVGy+hjjGKND4YO67VJYG+hhOjbiAP
wA31guzQIaoVTX6faVU2t02oKouxvUsoK6G71ocrOUVCyR/Tp94CxmP0bb3xXKo10fQIu2Vw2Ybt
cAoM/aoe8/IZCfB/vlONq2YVuY8ZsmIgrepXq/97lyX8+5/pmD/3+f6I/z0FHyn3ZZ/rn+61ecou
PyRP1eudvjszV//y7ZYf6g/frazSOqiH6+apHG6eqiauv6rfTXv+u43/eJrPcjfkT//848OnJEiX
QVWXwcf6jy9NEy7fVjQezz/l9aYLfGmd/oJ//vH1mH9kn/+xACqUPAbIvj2f+uX4pw9V/c8/JNO4
sGUbQCe5TmyteS7++AeigXOTeQHp3LJNsI90AhAB/vhHmpW1/88/NOvCRrbUtmyArJYwDZoqLEyf
myyZyg2NEAdUlaavt+KLEODzb/jXwoDT5b+hIOgCfAfgcw05PqFrgCZeTS4H1FmwPOjlLT4CDjov
ifdZHw+N563linl00jmyCFHUsJgzPemV71QttnQ+FIlPKuzsSnZXARqkXhJuu45eaSsHZ4rRiiic
Orj65jZ/+fLfqhjC+P+Lb6sZBjB8bo9qK6+6iUw3DDj/Ht+2l/eKj3d5leRXskkS1BXvBjs/VrxM
HrLPurmVEvkG8paTj5cDNpqFVD+qdA+tULeYI6y8LlqJ2D0FTE47zdgNAjQPfq8B9ciG4oF9NrWn
Kh8cDMgd30UL4LKA1x5NzrJpfjWdjkrBwp22sUcE0EQU2cdpHzTrUT0Jl9PlMt3edra7oDrKqa11
zVifa0erbeZN0y7TKUGrbKZvYOUdGfhu3elIkFvNSs4/Cs7+9UsVIl1O32n6gvMXLoC3yPqKcshi
2ifgdF4xOG5nLOHWL6tMchABdMgYYskhOQXLVecugMEBd47WlRetAks+T/v4ibEq9U3hcyjNSO85
HnTCYtrVY1uoLoYiXVr1WaArrSJiW5C3L0qiEY4Wgb2VE/c9eMN4NZ0jyHC/8XPSTTjQcWwh6MmH
DZOkZZfYp+l0anhA92orNOAQrEZBd12wd1YPEQRafo5a/qxapeNNKVJx1quDyNYVR0TgiVyuMX8v
Ll4o5vrrnzpdr5J6HK+UTY1Edtpupyah+fP/PZzbR1TrF2oBhXf6AzgPakIOcq2b6fZMf/t08Xk7
ukBFilncdC1uoTst04YMFzpdyzC6A9ayGLT0rZDp+UsfK71YmNwveZNoMPsFrwYzCHxkUJW4CqGs
gZuSMQWQ632AuqWB5tK0Ou1cKT0DnIX3D/q2UuxggbYQYbtuwmTRNOlh2u5SDWlbJG7G9wHXmM5b
Re06iBg0Od10ClzWFzZJ5xRB8OlbGQwqXw+1AP8WVI2jLkQfQDguy1NbMZ0Wrhp/GWeLRIDpvVLf
ynFLnUVZTN9gOqyL13h/AqtbgR3ctqiItPA/nLDNPiS4M9oI+ArDXCSM1HV+VL3JuM1ffmj7ZFE2
0U0vuXe2h9BlrOXvowrgE4LH9qBdARN9i1ZUuAywz0kt7PEq81Ahs1OUDIgeqj9htMCvkskHCN10
kvgYik3HvNtRLesuSt8hPArDGF+MBaK8k3Bb9zEV3hJrOBwmPV4YWIxXMXyMqvV4zhoccTFjh7uZ
G9WqwcUviLQznZj3PGv//2YM/Wa4/WEQ/XMcmUbAWVn2LvvPdvo6QP31if69UZlu32K29t2wPH+p
OSb42TniD4QOzSdGbiEuyJ1AzmcE+TIWx1nqfWmVLPvCZGDVdYZXQzEZeefrfXOP/tVd+Pkf+GPA
8uN5fvYHvIQWJDGn9P+v3QT9QhOGwXAPW1gVhkxO5Nu7YNgXKtNPIZPRkYlNFBICXPA3ugumMQmP
/tJNmAMs3OtkoeiyZssGf+S3N0GR9QtdmBasPgA15AlIJPxXbsLHrEnrKeZlOpB+G2VilPnv3YNX
Z3h5GzT7gr9d5ymwERhS9Nf3wLYv5EmGlziLLJksDB6U/8o9+JeRuiLLlO5+7UFQL4iuKfPJFp8w
cfmhv30QLOOCV47Sy/QiEI7+XjeAeYNq/uIdECpzDbTGmIDbhmEyV/n+DpAvu0CNjqy+jGIbJajf
rj9QbPH8yzzPbP8cZf4fRgZNXMxcOSq+Uxr4x/5AUS6mPpO6ArByxobf7l2As/Wlp/6Fu2BdIBCq
864raHBPynPfPwq2eiFMSAGa/vKy/F4vhGLrzz31L9wEcWExueZ9Jz88AbXoZ7/tEaaboKH/wIMA
5XuKI363XoEA5vnx/IWbYF6oSBuRlqAsoj93fd/eBEWxL3gNyNZRNcDyWfvtQiWK1RPp9dcGB3EB
yZxXgjcfTgx0ku8fBUU2LshVEj9YskXIIJ774t8pVDLt51/mP38UhHIBkxg2MeWs+bd+9T6YjKCA
2p5TW79Xb0A/9SVw+4U/37xAUlozDaYNcwTw3WugyoyNhjaBcwzy1v+1MPFfhkgWYqq/+hYQB6I4
pFu6ELY6iVx8/xaY+oWgZkOYPKcq5zjy93oO0C745b5AtS50poYA3EC50RVMEcC3j4LFsGDREwLy
EoDhjIly9pvdBWxgfjVcZgZNoZyEqsCpA8eSCaz27V1QFKbYzJ9NeUIKTRnv3+4uqPKkpftr44J6
QZGM1BK/M6iieXb47V2wtAuoqeAgZeu3fRaAkPziXWDiQI6AIoQAYsVcehr9vr0LtvZ/mTu75baN
GAq/ip9AI4qSSN5kppNcOG2TdvqTTi83EmtxLIse0k6iPn0/7C5dgnTrtNDFzuTGsXxErbBY4OAA
S365XFJwFy0ll/UlZwpktebTcbnI2AyUi5EVzM4HGCU0JaN4Ob3caV2W5jCpWlC0ZcwITQ3M9ICj
0oZADk14wEYhlCxJItOLmAn1RdFkcwolB4DIoOETyvUG5kyvQkVyhTqKxGJTcod9gikkNJeIS22r
AFlAQrBCd8uSUqhkg42dQrnBFhiOTOc+0qM0Ewe+IesqVAt6zgmX0DNkNPxI/Xa8ClzHxjG5yQko
BreRWKzArfHWWCFfLhhrROgIwbhlokA5WYQqI9GWC7+eSJfUDojVkpDOagqU8mVHbKi0M8gdqlmb
AgKBAtlLhbA/JhhpWcKKtNZqCUQKcAVQzduNDxSmFGMBuSa9cMxsECUmMtLkLAHCIwT0hkwSYklU
slQVMvxfJUTq2CngGgvuZyxo86jWaa7CerO1HpPrfMGhQL4oklMuy5iWn7i9iZTasylbn2omth3I
8a3x0npLBc738pTZYO5jQ6jWCwp9OTkr8p4UA2e45qV1EXJoI2ZbUtaVlibEPJPsgdCZz86uwxvQ
VJYgzYpcMdZCTD6Bxia570cKz/PQGXJtS2mGKTbSVxdOj9Q2BI9lPCPXxUJ8P5HSWjgUbj3SnpE4
koQb7mULvyJRY3rngzhu6yrkCy5GwuTzDU2uFGEmq8ApyWUwDFVeIgsk3U6vHksoFx/KsCP4lATN
ORMs+bYLz6Mp51gtOBxIsyjRQDsKGZnYhmCSs9kUYBXgGaGcudOgIi2bZNQFLBs1e1rylr4ukWA5
Uspn1g1BZTqXydjwbIQEPiwcmwLE81bYPLkcD7UsLX7p2cI2s65CjhKF244KGReRFXOFQgHHBDXv
PUaK+4E73uzl+YwSA0NDkP5umMNC+VkfEEhVcjQayFSoXJNwJphA5Fvp2MNVGVwjpSiWgVIjKZKX
k+tVINdmmRCv0Qc48HCJ+UZCOSvDtOZDUn0ngpYpQpI061WgEFPAO23IsqRlmjp+cl6BaNeaUotX
oNKEgCuL1Ve9ChU8HNG1Z1vTY9754kS7b9sNFOcRcsK0lqugVNQrILsBayPRYhB4FLMkthvI7ax2
wG4ocYvCGjzFQ+qMLBakDjSZFBAssUKR2CqI/s5qCxBItHRWklBSdWNGgbYFCZ2JIipqHUnqFNgO
VreYw6ugZCVTrnALotvVS1CKoVCQzDKkHJ5XSM0t0nwUPdX/PyJxiyXelRSJrHpNXW66CkK95Eib
ks2hiBPMRUnUzVHMKgs6dgdYAZq1YtAwJJg+oU1fWZlWlM009dPmvSRO8jGCXgX2gORPqdJrjHox
e8Sc85+qwmDm/oseG0KBiVCpRM7L/UPsmP9CJnyFvu2pd4Qpmse97xpp6n7UvvniC4ZAeQ4warUU
Ebx6obR2BujQNCE/v1LiKN/IMPrl0Njg3yf+efyA87dW7zV8quE/r5u6c93ucPa/OMfHDD2j3xzd
R3fnxgL+IF7/+0lmHalP0dELwP3tBFdaRMy4XfNne9LAXmZtB751p971wyNKx2xQ7VqRX7tj80fb
nXQ3bhDDmrG5mqJz+3b81KENxY7MtIndQ8NMLgXuhZtW8Df10X12XT1GDopAM3JsnH6hCfqf+62/
yroZBNg1e22FQctnfX760bsbbSlUnkQZZkW+ZsWbZsDx5p17FtMK/HbvDsoAsyDoM+MeGQzLwFj1
yEEaZYbmfiE38SJBcGRGbj9rs2DGF6yrFfa7uW8K0iAzMACPu9vz8IjeLoLexgr9ffvY9LNlDgIO
K/Y7xuMr7xE7EO243fnoTvvxckS1hR26793u8NjXDw/KpqOSwYzf7A7NjdPNeEEeYIfmLGC4mbLs
Vag427H7vuHf/b3yTbGUewn09rGbQkup3AzdcqeR9iErGZthR35ff+zcJHqKJSzrQ7+vPzl9bkFF
iazMDvz56trd3feHRh/r4EsF8hL439ZdXytPRQ1GalqXAH9Xf2l26hiLnTqXAP+97W6HxxQPC7RU
oczQMpXl6rXrWk5KvTlhIC/2Bm8YAD3Z+6FqYH3+Hw6NXvFAw5thb49EJDqrIaEUbtsM3dVc8Dvg
+K8yaI+swD/Wp1N/Pn5ykzRhFbhYK/xPh3ZfX73tZ2dbIDmt8D/LDKBnDVEY9QukfeEN5oYYCXvr
8//C6td9X6uQIvJ+duwvOquMhUcr7q8P7jA2xEhQWWE/1N0dJ5tCDoIiM3JDZjMx70gpWaF/c5w7
TErWWzO22ZnBGYt19eG5hw+UqBm/6XftqW+UW4ljRczY55ZpYjfq2wy9+f+O/BzT9DRrY84/DZNE
nvszTa7JK3bH2nWv/gIAAP//</cx:binary>
              </cx:geoCache>
            </cx:geography>
          </cx:layoutPr>
          <cx:valueColors>
            <cx:minColor>
              <a:schemeClr val="accent1">
                <a:lumMod val="75000"/>
              </a:schemeClr>
            </cx:minColor>
            <cx:midColor>
              <a:schemeClr val="bg1"/>
            </cx:midColor>
            <cx:maxColor>
              <a:schemeClr val="accent2">
                <a:lumMod val="75000"/>
              </a:schemeClr>
            </cx:maxColor>
          </cx:valueColors>
          <cx:valueColorPositions count="3">
            <cx:midPosition>
              <cx:number val="0"/>
            </cx:midPosition>
          </cx:valueColorPositions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pin" dx="22" fmlaLink="$A$1" max="10" min="1" page="10" val="10"/>
</file>

<file path=xl/ctrlProps/ctrlProp2.xml><?xml version="1.0" encoding="utf-8"?>
<formControlPr xmlns="http://schemas.microsoft.com/office/spreadsheetml/2009/9/main" objectType="Radio" checked="Checked" firstButton="1" fmlaLink="$A$2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microsoft.com/office/2014/relationships/chartEx" Target="../charts/chartEx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422910</xdr:colOff>
      <xdr:row>27</xdr:row>
      <xdr:rowOff>74295</xdr:rowOff>
    </xdr:from>
    <xdr:to>
      <xdr:col>7</xdr:col>
      <xdr:colOff>598170</xdr:colOff>
      <xdr:row>35</xdr:row>
      <xdr:rowOff>186690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430530</xdr:colOff>
      <xdr:row>22</xdr:row>
      <xdr:rowOff>34290</xdr:rowOff>
    </xdr:from>
    <xdr:to>
      <xdr:col>8</xdr:col>
      <xdr:colOff>3810</xdr:colOff>
      <xdr:row>28</xdr:row>
      <xdr:rowOff>34290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240030</xdr:colOff>
      <xdr:row>11</xdr:row>
      <xdr:rowOff>38100</xdr:rowOff>
    </xdr:from>
    <xdr:to>
      <xdr:col>7</xdr:col>
      <xdr:colOff>354330</xdr:colOff>
      <xdr:row>18</xdr:row>
      <xdr:rowOff>118109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224789</xdr:colOff>
      <xdr:row>11</xdr:row>
      <xdr:rowOff>114300</xdr:rowOff>
    </xdr:from>
    <xdr:to>
      <xdr:col>2</xdr:col>
      <xdr:colOff>0</xdr:colOff>
      <xdr:row>36</xdr:row>
      <xdr:rowOff>34290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1</xdr:row>
      <xdr:rowOff>45721</xdr:rowOff>
    </xdr:from>
    <xdr:to>
      <xdr:col>16</xdr:col>
      <xdr:colOff>270510</xdr:colOff>
      <xdr:row>4</xdr:row>
      <xdr:rowOff>125731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0050" y="236221"/>
          <a:ext cx="12153900" cy="6515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800" b="1">
              <a:solidFill>
                <a:schemeClr val="tx1">
                  <a:lumMod val="75000"/>
                  <a:lumOff val="25000"/>
                </a:schemeClr>
              </a:solidFill>
            </a:rPr>
            <a:t>What</a:t>
          </a:r>
          <a:r>
            <a:rPr lang="en-US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do </a:t>
          </a:r>
          <a:r>
            <a:rPr lang="en-US" sz="2800" b="1" baseline="0">
              <a:solidFill>
                <a:schemeClr val="accent1"/>
              </a:solidFill>
            </a:rPr>
            <a:t>wage</a:t>
          </a:r>
          <a:r>
            <a:rPr lang="en-US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and </a:t>
          </a:r>
          <a:r>
            <a:rPr lang="en-US" sz="2800" b="1" baseline="0">
              <a:solidFill>
                <a:schemeClr val="accent2"/>
              </a:solidFill>
            </a:rPr>
            <a:t>employment</a:t>
          </a:r>
          <a:r>
            <a:rPr lang="en-US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figures look like by industry?</a:t>
          </a:r>
          <a:endParaRPr lang="en-US" sz="28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</xdr:col>
      <xdr:colOff>112396</xdr:colOff>
      <xdr:row>9</xdr:row>
      <xdr:rowOff>1905</xdr:rowOff>
    </xdr:from>
    <xdr:to>
      <xdr:col>1</xdr:col>
      <xdr:colOff>2859406</xdr:colOff>
      <xdr:row>11</xdr:row>
      <xdr:rowOff>1905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6" y="1929765"/>
          <a:ext cx="274701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Average Annual </a:t>
          </a:r>
          <a:r>
            <a:rPr lang="en-US" sz="1600" b="1">
              <a:solidFill>
                <a:schemeClr val="accent1"/>
              </a:solidFill>
            </a:rPr>
            <a:t>Wage</a:t>
          </a:r>
        </a:p>
      </xdr:txBody>
    </xdr:sp>
    <xdr:clientData/>
  </xdr:twoCellAnchor>
  <xdr:twoCellAnchor>
    <xdr:from>
      <xdr:col>9</xdr:col>
      <xdr:colOff>80010</xdr:colOff>
      <xdr:row>11</xdr:row>
      <xdr:rowOff>38100</xdr:rowOff>
    </xdr:from>
    <xdr:to>
      <xdr:col>17</xdr:col>
      <xdr:colOff>99060</xdr:colOff>
      <xdr:row>35</xdr:row>
      <xdr:rowOff>144780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28610" y="2263140"/>
              <a:ext cx="6419850" cy="4495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</xdr:col>
      <xdr:colOff>41911</xdr:colOff>
      <xdr:row>9</xdr:row>
      <xdr:rowOff>1905</xdr:rowOff>
    </xdr:from>
    <xdr:to>
      <xdr:col>7</xdr:col>
      <xdr:colOff>346711</xdr:colOff>
      <xdr:row>11</xdr:row>
      <xdr:rowOff>1905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400551" y="1929765"/>
          <a:ext cx="27432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Share of Total </a:t>
          </a:r>
          <a:r>
            <a:rPr lang="en-US" sz="1600" b="1">
              <a:solidFill>
                <a:schemeClr val="accent2"/>
              </a:solidFill>
            </a:rPr>
            <a:t>Employees</a:t>
          </a:r>
        </a:p>
      </xdr:txBody>
    </xdr:sp>
    <xdr:clientData/>
  </xdr:twoCellAnchor>
  <xdr:twoCellAnchor>
    <xdr:from>
      <xdr:col>3</xdr:col>
      <xdr:colOff>3811</xdr:colOff>
      <xdr:row>19</xdr:row>
      <xdr:rowOff>186690</xdr:rowOff>
    </xdr:from>
    <xdr:to>
      <xdr:col>7</xdr:col>
      <xdr:colOff>308611</xdr:colOff>
      <xdr:row>21</xdr:row>
      <xdr:rowOff>186690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62451" y="4095750"/>
          <a:ext cx="27432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chemeClr val="accent1"/>
              </a:solidFill>
            </a:rPr>
            <a:t>Wage</a:t>
          </a:r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 &amp; </a:t>
          </a:r>
          <a:r>
            <a:rPr lang="en-US" sz="1600" b="1">
              <a:solidFill>
                <a:schemeClr val="accent2"/>
              </a:solidFill>
            </a:rPr>
            <a:t>Employee</a:t>
          </a:r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 Trends</a:t>
          </a:r>
        </a:p>
      </xdr:txBody>
    </xdr:sp>
    <xdr:clientData/>
  </xdr:twoCellAnchor>
  <xdr:twoCellAnchor>
    <xdr:from>
      <xdr:col>5</xdr:col>
      <xdr:colOff>160020</xdr:colOff>
      <xdr:row>11</xdr:row>
      <xdr:rowOff>110490</xdr:rowOff>
    </xdr:from>
    <xdr:to>
      <xdr:col>8</xdr:col>
      <xdr:colOff>34290</xdr:colOff>
      <xdr:row>17</xdr:row>
      <xdr:rowOff>3810</xdr:rowOff>
    </xdr:to>
    <xdr:sp macro="" textlink="'Data Prep'!I19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737860" y="2495550"/>
          <a:ext cx="1703070" cy="1036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fld id="{66B599A7-5ADE-4376-8454-B46DBD6CB177}" type="TxLink">
            <a:rPr lang="en-US" sz="6000" b="1" i="0" u="none" strike="noStrike">
              <a:solidFill>
                <a:schemeClr val="accent2"/>
              </a:solidFill>
              <a:latin typeface="Calibri"/>
              <a:cs typeface="Calibri"/>
            </a:rPr>
            <a:pPr/>
            <a:t>2%</a:t>
          </a:fld>
          <a:endParaRPr lang="en-US" sz="6000" b="1">
            <a:solidFill>
              <a:schemeClr val="accent2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502920</xdr:colOff>
          <xdr:row>6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495300</xdr:colOff>
          <xdr:row>9</xdr:row>
          <xdr:rowOff>45720</xdr:rowOff>
        </xdr:from>
        <xdr:to>
          <xdr:col>13</xdr:col>
          <xdr:colOff>1447800</xdr:colOff>
          <xdr:row>10</xdr:row>
          <xdr:rowOff>152400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Average Wage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1485900</xdr:colOff>
          <xdr:row>9</xdr:row>
          <xdr:rowOff>0</xdr:rowOff>
        </xdr:from>
        <xdr:to>
          <xdr:col>14</xdr:col>
          <xdr:colOff>533400</xdr:colOff>
          <xdr:row>11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Employees per 1,000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55246</xdr:colOff>
      <xdr:row>9</xdr:row>
      <xdr:rowOff>1905</xdr:rowOff>
    </xdr:from>
    <xdr:to>
      <xdr:col>13</xdr:col>
      <xdr:colOff>1045845</xdr:colOff>
      <xdr:row>11</xdr:row>
      <xdr:rowOff>1905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9054466" y="1929765"/>
          <a:ext cx="1600199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Average</a:t>
          </a:r>
          <a:r>
            <a:rPr lang="en-U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600" b="1" baseline="0">
              <a:solidFill>
                <a:schemeClr val="accent1"/>
              </a:solidFill>
            </a:rPr>
            <a:t>Wages</a:t>
          </a:r>
          <a:endParaRPr lang="en-US" sz="16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1680211</xdr:colOff>
      <xdr:row>9</xdr:row>
      <xdr:rowOff>1905</xdr:rowOff>
    </xdr:from>
    <xdr:to>
      <xdr:col>15</xdr:col>
      <xdr:colOff>605790</xdr:colOff>
      <xdr:row>11</xdr:row>
      <xdr:rowOff>1905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289031" y="1929765"/>
          <a:ext cx="1996439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>
              <a:solidFill>
                <a:schemeClr val="accent2"/>
              </a:solidFill>
            </a:rPr>
            <a:t>Employees</a:t>
          </a:r>
          <a:r>
            <a:rPr lang="en-US" sz="1600" b="1">
              <a:solidFill>
                <a:schemeClr val="tx1">
                  <a:lumMod val="75000"/>
                  <a:lumOff val="25000"/>
                </a:schemeClr>
              </a:solidFill>
            </a:rPr>
            <a:t> per 1,000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8">
  <rv s="0">
    <fb>4887871</fb>
    <v>0</v>
  </rv>
  <rv s="0">
    <fb>7171646</fb>
    <v>0</v>
  </rv>
  <rv s="0">
    <fb>3013825</fb>
    <v>0</v>
  </rv>
  <rv s="0">
    <fb>39557045</fb>
    <v>0</v>
  </rv>
  <rv s="0">
    <fb>5695564</fb>
    <v>0</v>
  </rv>
  <rv s="0">
    <fb>3572665</fb>
    <v>0</v>
  </rv>
  <rv s="0">
    <fb>967171</fb>
    <v>0</v>
  </rv>
  <rv s="0">
    <fb>21670000</fb>
    <v>0</v>
  </rv>
  <rv s="0">
    <fb>10519475</fb>
    <v>0</v>
  </rv>
  <rv s="0">
    <fb>1754208</fb>
    <v>0</v>
  </rv>
  <rv s="0">
    <fb>12741080</fb>
    <v>0</v>
  </rv>
  <rv s="0">
    <fb>6691878</fb>
    <v>0</v>
  </rv>
  <rv s="0">
    <fb>3156145</fb>
    <v>0</v>
  </rv>
  <rv s="0">
    <fb>2911505</fb>
    <v>0</v>
  </rv>
  <rv s="0">
    <fb>4468402</fb>
    <v>0</v>
  </rv>
  <rv s="0">
    <fb>4659978</fb>
    <v>0</v>
  </rv>
  <rv s="0">
    <fb>1338404</fb>
    <v>0</v>
  </rv>
  <rv s="0">
    <fb>6042718</fb>
    <v>0</v>
  </rv>
  <rv s="0">
    <fb>6902149</fb>
    <v>0</v>
  </rv>
  <rv s="0">
    <fb>9995915</fb>
    <v>0</v>
  </rv>
  <rv s="0">
    <fb>5611179</fb>
    <v>0</v>
  </rv>
  <rv s="0">
    <fb>2963914</fb>
    <v>0</v>
  </rv>
  <rv s="0">
    <fb>6126452</fb>
    <v>0</v>
  </rv>
  <rv s="0">
    <fb>1062305</fb>
    <v>0</v>
  </rv>
  <rv s="0">
    <fb>1929268</fb>
    <v>0</v>
  </rv>
  <rv s="0">
    <fb>3034392</fb>
    <v>0</v>
  </rv>
  <rv s="0">
    <fb>1356458</fb>
    <v>0</v>
  </rv>
  <rv s="0">
    <fb>8908520</fb>
    <v>0</v>
  </rv>
  <rv s="0">
    <fb>2095428</fb>
    <v>0</v>
  </rv>
  <rv s="0">
    <fb>19542209</fb>
    <v>0</v>
  </rv>
  <rv s="0">
    <fb>10383620</fb>
    <v>0</v>
  </rv>
  <rv s="0">
    <fb>760077</fb>
    <v>0</v>
  </rv>
  <rv s="0">
    <fb>11689442</fb>
    <v>0</v>
  </rv>
  <rv s="0">
    <fb>3943079</fb>
    <v>0</v>
  </rv>
  <rv s="0">
    <fb>4190713</fb>
    <v>0</v>
  </rv>
  <rv s="0">
    <fb>12807060</fb>
    <v>0</v>
  </rv>
  <rv s="0">
    <fb>1057315</fb>
    <v>0</v>
  </rv>
  <rv s="0">
    <fb>5084127</fb>
    <v>0</v>
  </rv>
  <rv s="0">
    <fb>882235</fb>
    <v>0</v>
  </rv>
  <rv s="0">
    <fb>6770010</fb>
    <v>0</v>
  </rv>
  <rv s="0">
    <fb>28701845</fb>
    <v>0</v>
  </rv>
  <rv s="0">
    <fb>3161105</fb>
    <v>0</v>
  </rv>
  <rv s="0">
    <fb>626299</fb>
    <v>0</v>
  </rv>
  <rv s="0">
    <fb>8517685</fb>
    <v>0</v>
  </rv>
  <rv s="0">
    <fb>7614893</fb>
    <v>0</v>
  </rv>
  <rv s="0">
    <fb>1805832</fb>
    <v>0</v>
  </rv>
  <rv s="0">
    <fb>5813568</fb>
    <v>0</v>
  </rv>
  <rv s="0">
    <fb>577737</fb>
    <v>0</v>
  </rv>
</rvData>
</file>

<file path=xl/richData/rdrichvaluestructure.xml><?xml version="1.0" encoding="utf-8"?>
<rvStructures xmlns="http://schemas.microsoft.com/office/spreadsheetml/2017/richdata" count="1">
  <s t="_formattednumber">
    <k n="_Format" t="spb"/>
  </s>
</rvStructures>
</file>

<file path=xl/richData/rdsupportingpropertybag.xml><?xml version="1.0" encoding="utf-8"?>
<supportingPropertyBags xmlns="http://schemas.microsoft.com/office/spreadsheetml/2017/richdata2">
  <spbData count="1">
    <spb s="0">
      <v>1</v>
    </spb>
  </spbData>
</supportingPropertyBags>
</file>

<file path=xl/richData/rdsupportingpropertybagstructure.xml><?xml version="1.0" encoding="utf-8"?>
<spbStructures xmlns="http://schemas.microsoft.com/office/spreadsheetml/2017/richdata2" count="1">
  <s>
    <k n="_Self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1">
    <x:dxf>
      <x:numFmt numFmtId="3" formatCode="#,##0"/>
    </x:dxf>
  </dxfs>
  <richStyles>
    <rSty dxfid="0"/>
  </richStyles>
</richStyleSheet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38135"/>
      </a:accent1>
      <a:accent2>
        <a:srgbClr val="C490AA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2F2C-F2D3-4F44-815D-AF8D50250408}">
  <dimension ref="A1:F1919"/>
  <sheetViews>
    <sheetView workbookViewId="0"/>
  </sheetViews>
  <sheetFormatPr defaultRowHeight="14.4" x14ac:dyDescent="0.3"/>
  <cols>
    <col min="1" max="1" width="9.109375" customWidth="1"/>
    <col min="2" max="2" width="21.6640625" customWidth="1"/>
    <col min="3" max="3" width="18.6640625" customWidth="1"/>
    <col min="4" max="4" width="14.5546875" customWidth="1"/>
    <col min="5" max="5" width="10.6640625" customWidth="1"/>
    <col min="6" max="6" width="16.6640625" customWidth="1"/>
    <col min="7" max="18" width="9.109375" customWidth="1"/>
  </cols>
  <sheetData>
    <row r="1" spans="1:6" x14ac:dyDescent="0.3">
      <c r="A1" s="3" t="s">
        <v>50</v>
      </c>
      <c r="B1" s="3" t="s">
        <v>49</v>
      </c>
      <c r="C1" s="3" t="s">
        <v>0</v>
      </c>
      <c r="D1" s="3" t="s">
        <v>61</v>
      </c>
      <c r="E1" s="3" t="s">
        <v>62</v>
      </c>
      <c r="F1" s="3" t="s">
        <v>63</v>
      </c>
    </row>
    <row r="2" spans="1:6" x14ac:dyDescent="0.3">
      <c r="A2">
        <v>2020</v>
      </c>
      <c r="B2" t="s">
        <v>55</v>
      </c>
      <c r="C2" t="s">
        <v>1</v>
      </c>
      <c r="D2" s="1">
        <v>1829</v>
      </c>
      <c r="E2" s="1">
        <v>18051</v>
      </c>
      <c r="F2" s="2">
        <v>58872</v>
      </c>
    </row>
    <row r="3" spans="1:6" x14ac:dyDescent="0.3">
      <c r="A3">
        <v>2020</v>
      </c>
      <c r="B3" t="s">
        <v>55</v>
      </c>
      <c r="C3" t="s">
        <v>2</v>
      </c>
      <c r="D3" s="1">
        <v>1354</v>
      </c>
      <c r="E3" s="1">
        <v>35607</v>
      </c>
      <c r="F3" s="2">
        <v>55216</v>
      </c>
    </row>
    <row r="4" spans="1:6" x14ac:dyDescent="0.3">
      <c r="A4">
        <v>2020</v>
      </c>
      <c r="B4" t="s">
        <v>55</v>
      </c>
      <c r="C4" t="s">
        <v>3</v>
      </c>
      <c r="D4" s="1">
        <v>2565</v>
      </c>
      <c r="E4" s="1">
        <v>15961</v>
      </c>
      <c r="F4" s="2">
        <v>49909</v>
      </c>
    </row>
    <row r="5" spans="1:6" x14ac:dyDescent="0.3">
      <c r="A5">
        <v>2020</v>
      </c>
      <c r="B5" t="s">
        <v>55</v>
      </c>
      <c r="C5" t="s">
        <v>4</v>
      </c>
      <c r="D5" s="1">
        <v>17651</v>
      </c>
      <c r="E5" s="1">
        <v>425665</v>
      </c>
      <c r="F5" s="2">
        <v>42534</v>
      </c>
    </row>
    <row r="6" spans="1:6" x14ac:dyDescent="0.3">
      <c r="A6">
        <v>2020</v>
      </c>
      <c r="B6" t="s">
        <v>55</v>
      </c>
      <c r="C6" t="s">
        <v>5</v>
      </c>
      <c r="D6" s="1">
        <v>3312</v>
      </c>
      <c r="E6" s="1">
        <v>41633</v>
      </c>
      <c r="F6" s="2">
        <v>91879</v>
      </c>
    </row>
    <row r="7" spans="1:6" x14ac:dyDescent="0.3">
      <c r="A7">
        <v>2020</v>
      </c>
      <c r="B7" t="s">
        <v>55</v>
      </c>
      <c r="C7" t="s">
        <v>6</v>
      </c>
      <c r="D7">
        <v>467</v>
      </c>
      <c r="E7" s="1">
        <v>5260</v>
      </c>
      <c r="F7" s="2">
        <v>43142</v>
      </c>
    </row>
    <row r="8" spans="1:6" x14ac:dyDescent="0.3">
      <c r="A8">
        <v>2020</v>
      </c>
      <c r="B8" t="s">
        <v>55</v>
      </c>
      <c r="C8" t="s">
        <v>7</v>
      </c>
      <c r="D8">
        <v>186</v>
      </c>
      <c r="E8" s="1">
        <v>1317</v>
      </c>
      <c r="F8" s="2">
        <v>43290</v>
      </c>
    </row>
    <row r="9" spans="1:6" x14ac:dyDescent="0.3">
      <c r="A9">
        <v>2020</v>
      </c>
      <c r="B9" t="s">
        <v>55</v>
      </c>
      <c r="C9" t="s">
        <v>8</v>
      </c>
      <c r="D9" s="1">
        <v>5394</v>
      </c>
      <c r="E9" s="1">
        <v>71107</v>
      </c>
      <c r="F9" s="2">
        <v>37717</v>
      </c>
    </row>
    <row r="10" spans="1:6" x14ac:dyDescent="0.3">
      <c r="A10">
        <v>2020</v>
      </c>
      <c r="B10" t="s">
        <v>55</v>
      </c>
      <c r="C10" t="s">
        <v>9</v>
      </c>
      <c r="D10" s="1">
        <v>2794</v>
      </c>
      <c r="E10" s="1">
        <v>29309</v>
      </c>
      <c r="F10" s="2">
        <v>45978</v>
      </c>
    </row>
    <row r="11" spans="1:6" x14ac:dyDescent="0.3">
      <c r="A11">
        <v>2020</v>
      </c>
      <c r="B11" t="s">
        <v>55</v>
      </c>
      <c r="C11" t="s">
        <v>10</v>
      </c>
      <c r="D11" s="1">
        <v>2531</v>
      </c>
      <c r="E11" s="1">
        <v>27020</v>
      </c>
      <c r="F11" s="2">
        <v>42820</v>
      </c>
    </row>
    <row r="12" spans="1:6" x14ac:dyDescent="0.3">
      <c r="A12">
        <v>2020</v>
      </c>
      <c r="B12" t="s">
        <v>55</v>
      </c>
      <c r="C12" t="s">
        <v>11</v>
      </c>
      <c r="D12" s="1">
        <v>2818</v>
      </c>
      <c r="E12" s="1">
        <v>24933</v>
      </c>
      <c r="F12" s="2">
        <v>52259</v>
      </c>
    </row>
    <row r="13" spans="1:6" x14ac:dyDescent="0.3">
      <c r="A13">
        <v>2020</v>
      </c>
      <c r="B13" t="s">
        <v>55</v>
      </c>
      <c r="C13" t="s">
        <v>12</v>
      </c>
      <c r="D13" s="1">
        <v>2302</v>
      </c>
      <c r="E13" s="1">
        <v>20872</v>
      </c>
      <c r="F13" s="2">
        <v>50732</v>
      </c>
    </row>
    <row r="14" spans="1:6" x14ac:dyDescent="0.3">
      <c r="A14">
        <v>2020</v>
      </c>
      <c r="B14" t="s">
        <v>55</v>
      </c>
      <c r="C14" t="s">
        <v>13</v>
      </c>
      <c r="D14" s="1">
        <v>2911</v>
      </c>
      <c r="E14" s="1">
        <v>22868</v>
      </c>
      <c r="F14" s="2">
        <v>45588</v>
      </c>
    </row>
    <row r="15" spans="1:6" x14ac:dyDescent="0.3">
      <c r="A15">
        <v>2020</v>
      </c>
      <c r="B15" t="s">
        <v>55</v>
      </c>
      <c r="C15" t="s">
        <v>14</v>
      </c>
      <c r="D15" s="1">
        <v>2613</v>
      </c>
      <c r="E15" s="1">
        <v>18607</v>
      </c>
      <c r="F15" s="2">
        <v>47721</v>
      </c>
    </row>
    <row r="16" spans="1:6" x14ac:dyDescent="0.3">
      <c r="A16">
        <v>2020</v>
      </c>
      <c r="B16" t="s">
        <v>55</v>
      </c>
      <c r="C16" t="s">
        <v>15</v>
      </c>
      <c r="D16" s="1">
        <v>1632</v>
      </c>
      <c r="E16" s="1">
        <v>16061</v>
      </c>
      <c r="F16" s="2">
        <v>54605</v>
      </c>
    </row>
    <row r="17" spans="1:6" x14ac:dyDescent="0.3">
      <c r="A17">
        <v>2020</v>
      </c>
      <c r="B17" t="s">
        <v>55</v>
      </c>
      <c r="C17" t="s">
        <v>16</v>
      </c>
      <c r="D17" s="1">
        <v>3143</v>
      </c>
      <c r="E17" s="1">
        <v>37751</v>
      </c>
      <c r="F17" s="2">
        <v>86727</v>
      </c>
    </row>
    <row r="18" spans="1:6" x14ac:dyDescent="0.3">
      <c r="A18">
        <v>2020</v>
      </c>
      <c r="B18" t="s">
        <v>55</v>
      </c>
      <c r="C18" t="s">
        <v>17</v>
      </c>
      <c r="D18" s="1">
        <v>1581</v>
      </c>
      <c r="E18" s="1">
        <v>7787</v>
      </c>
      <c r="F18" s="2">
        <v>41422</v>
      </c>
    </row>
    <row r="19" spans="1:6" x14ac:dyDescent="0.3">
      <c r="A19">
        <v>2020</v>
      </c>
      <c r="B19" t="s">
        <v>55</v>
      </c>
      <c r="C19" t="s">
        <v>18</v>
      </c>
      <c r="D19">
        <v>720</v>
      </c>
      <c r="E19" s="1">
        <v>7112</v>
      </c>
      <c r="F19" s="2">
        <v>46887</v>
      </c>
    </row>
    <row r="20" spans="1:6" x14ac:dyDescent="0.3">
      <c r="A20">
        <v>2020</v>
      </c>
      <c r="B20" t="s">
        <v>55</v>
      </c>
      <c r="C20" t="s">
        <v>19</v>
      </c>
      <c r="D20">
        <v>999</v>
      </c>
      <c r="E20" s="1">
        <v>11134</v>
      </c>
      <c r="F20" s="2">
        <v>64628</v>
      </c>
    </row>
    <row r="21" spans="1:6" x14ac:dyDescent="0.3">
      <c r="A21">
        <v>2020</v>
      </c>
      <c r="B21" t="s">
        <v>55</v>
      </c>
      <c r="C21" t="s">
        <v>20</v>
      </c>
      <c r="D21" s="1">
        <v>3574</v>
      </c>
      <c r="E21" s="1">
        <v>34897</v>
      </c>
      <c r="F21" s="2">
        <v>43309</v>
      </c>
    </row>
    <row r="22" spans="1:6" x14ac:dyDescent="0.3">
      <c r="A22">
        <v>2020</v>
      </c>
      <c r="B22" t="s">
        <v>55</v>
      </c>
      <c r="C22" t="s">
        <v>21</v>
      </c>
      <c r="D22" s="1">
        <v>3175</v>
      </c>
      <c r="E22" s="1">
        <v>28204</v>
      </c>
      <c r="F22" s="2">
        <v>51276</v>
      </c>
    </row>
    <row r="23" spans="1:6" x14ac:dyDescent="0.3">
      <c r="A23">
        <v>2020</v>
      </c>
      <c r="B23" t="s">
        <v>55</v>
      </c>
      <c r="C23" t="s">
        <v>22</v>
      </c>
      <c r="D23" s="1">
        <v>2070</v>
      </c>
      <c r="E23" s="1">
        <v>14561</v>
      </c>
      <c r="F23" s="2">
        <v>50525</v>
      </c>
    </row>
    <row r="24" spans="1:6" x14ac:dyDescent="0.3">
      <c r="A24">
        <v>2020</v>
      </c>
      <c r="B24" t="s">
        <v>55</v>
      </c>
      <c r="C24" t="s">
        <v>23</v>
      </c>
      <c r="D24" s="1">
        <v>2123</v>
      </c>
      <c r="E24" s="1">
        <v>16963</v>
      </c>
      <c r="F24" s="2">
        <v>46677</v>
      </c>
    </row>
    <row r="25" spans="1:6" x14ac:dyDescent="0.3">
      <c r="A25">
        <v>2020</v>
      </c>
      <c r="B25" t="s">
        <v>55</v>
      </c>
      <c r="C25" t="s">
        <v>24</v>
      </c>
      <c r="D25" s="1">
        <v>1847</v>
      </c>
      <c r="E25" s="1">
        <v>12449</v>
      </c>
      <c r="F25" s="2">
        <v>65945</v>
      </c>
    </row>
    <row r="26" spans="1:6" x14ac:dyDescent="0.3">
      <c r="A26">
        <v>2020</v>
      </c>
      <c r="B26" t="s">
        <v>55</v>
      </c>
      <c r="C26" t="s">
        <v>25</v>
      </c>
      <c r="D26" s="1">
        <v>2469</v>
      </c>
      <c r="E26" s="1">
        <v>16054</v>
      </c>
      <c r="F26" s="2">
        <v>44449</v>
      </c>
    </row>
    <row r="27" spans="1:6" x14ac:dyDescent="0.3">
      <c r="A27">
        <v>2020</v>
      </c>
      <c r="B27" t="s">
        <v>55</v>
      </c>
      <c r="C27" t="s">
        <v>26</v>
      </c>
      <c r="D27">
        <v>598</v>
      </c>
      <c r="E27" s="1">
        <v>19509</v>
      </c>
      <c r="F27" s="2">
        <v>88060</v>
      </c>
    </row>
    <row r="28" spans="1:6" x14ac:dyDescent="0.3">
      <c r="A28">
        <v>2020</v>
      </c>
      <c r="B28" t="s">
        <v>55</v>
      </c>
      <c r="C28" t="s">
        <v>27</v>
      </c>
      <c r="D28">
        <v>350</v>
      </c>
      <c r="E28" s="1">
        <v>2671</v>
      </c>
      <c r="F28" s="2">
        <v>48051</v>
      </c>
    </row>
    <row r="29" spans="1:6" x14ac:dyDescent="0.3">
      <c r="A29">
        <v>2020</v>
      </c>
      <c r="B29" t="s">
        <v>55</v>
      </c>
      <c r="C29" t="s">
        <v>28</v>
      </c>
      <c r="D29">
        <v>999</v>
      </c>
      <c r="E29" s="1">
        <v>11868</v>
      </c>
      <c r="F29" s="2">
        <v>44634</v>
      </c>
    </row>
    <row r="30" spans="1:6" x14ac:dyDescent="0.3">
      <c r="A30">
        <v>2020</v>
      </c>
      <c r="B30" t="s">
        <v>55</v>
      </c>
      <c r="C30" t="s">
        <v>29</v>
      </c>
      <c r="D30" s="1">
        <v>2064</v>
      </c>
      <c r="E30" s="1">
        <v>30471</v>
      </c>
      <c r="F30" s="2">
        <v>65885</v>
      </c>
    </row>
    <row r="31" spans="1:6" x14ac:dyDescent="0.3">
      <c r="A31">
        <v>2020</v>
      </c>
      <c r="B31" t="s">
        <v>55</v>
      </c>
      <c r="C31" t="s">
        <v>30</v>
      </c>
      <c r="D31" s="1">
        <v>3335</v>
      </c>
      <c r="E31" s="1">
        <v>31214</v>
      </c>
      <c r="F31" s="2">
        <v>44384</v>
      </c>
    </row>
    <row r="32" spans="1:6" x14ac:dyDescent="0.3">
      <c r="A32">
        <v>2020</v>
      </c>
      <c r="B32" t="s">
        <v>55</v>
      </c>
      <c r="C32" t="s">
        <v>31</v>
      </c>
      <c r="D32" s="1">
        <v>3428</v>
      </c>
      <c r="E32" s="1">
        <v>29560</v>
      </c>
      <c r="F32" s="2">
        <v>42720</v>
      </c>
    </row>
    <row r="33" spans="1:6" x14ac:dyDescent="0.3">
      <c r="A33">
        <v>2020</v>
      </c>
      <c r="B33" t="s">
        <v>55</v>
      </c>
      <c r="C33" t="s">
        <v>32</v>
      </c>
      <c r="D33" s="1">
        <v>1830</v>
      </c>
      <c r="E33" s="1">
        <v>19954</v>
      </c>
      <c r="F33" s="2">
        <v>92355</v>
      </c>
    </row>
    <row r="34" spans="1:6" x14ac:dyDescent="0.3">
      <c r="A34">
        <v>2020</v>
      </c>
      <c r="B34" t="s">
        <v>55</v>
      </c>
      <c r="C34" t="s">
        <v>33</v>
      </c>
      <c r="D34" s="1">
        <v>2541</v>
      </c>
      <c r="E34" s="1">
        <v>25841</v>
      </c>
      <c r="F34" s="2">
        <v>51404</v>
      </c>
    </row>
    <row r="35" spans="1:6" x14ac:dyDescent="0.3">
      <c r="A35">
        <v>2020</v>
      </c>
      <c r="B35" t="s">
        <v>55</v>
      </c>
      <c r="C35" t="s">
        <v>34</v>
      </c>
      <c r="D35" s="1">
        <v>4355</v>
      </c>
      <c r="E35" s="1">
        <v>40722</v>
      </c>
      <c r="F35" s="2">
        <v>90660</v>
      </c>
    </row>
    <row r="36" spans="1:6" x14ac:dyDescent="0.3">
      <c r="A36">
        <v>2020</v>
      </c>
      <c r="B36" t="s">
        <v>55</v>
      </c>
      <c r="C36" t="s">
        <v>35</v>
      </c>
      <c r="D36" s="1">
        <v>4739</v>
      </c>
      <c r="E36" s="1">
        <v>54360</v>
      </c>
      <c r="F36" s="2">
        <v>40689</v>
      </c>
    </row>
    <row r="37" spans="1:6" x14ac:dyDescent="0.3">
      <c r="A37">
        <v>2020</v>
      </c>
      <c r="B37" t="s">
        <v>55</v>
      </c>
      <c r="C37" t="s">
        <v>36</v>
      </c>
      <c r="D37" s="1">
        <v>3629</v>
      </c>
      <c r="E37" s="1">
        <v>47789</v>
      </c>
      <c r="F37" s="2">
        <v>61949</v>
      </c>
    </row>
    <row r="38" spans="1:6" x14ac:dyDescent="0.3">
      <c r="A38">
        <v>2020</v>
      </c>
      <c r="B38" t="s">
        <v>55</v>
      </c>
      <c r="C38" t="s">
        <v>37</v>
      </c>
      <c r="D38">
        <v>205</v>
      </c>
      <c r="E38" s="1">
        <v>1128</v>
      </c>
      <c r="F38" s="2">
        <v>42071</v>
      </c>
    </row>
    <row r="39" spans="1:6" x14ac:dyDescent="0.3">
      <c r="A39">
        <v>2020</v>
      </c>
      <c r="B39" t="s">
        <v>55</v>
      </c>
      <c r="C39" t="s">
        <v>38</v>
      </c>
      <c r="D39" s="1">
        <v>1375</v>
      </c>
      <c r="E39" s="1">
        <v>12442</v>
      </c>
      <c r="F39" s="2">
        <v>44990</v>
      </c>
    </row>
    <row r="40" spans="1:6" x14ac:dyDescent="0.3">
      <c r="A40">
        <v>2020</v>
      </c>
      <c r="B40" t="s">
        <v>55</v>
      </c>
      <c r="C40" t="s">
        <v>39</v>
      </c>
      <c r="D40" s="1">
        <v>1099</v>
      </c>
      <c r="E40" s="1">
        <v>7137</v>
      </c>
      <c r="F40" s="2">
        <v>45582</v>
      </c>
    </row>
    <row r="41" spans="1:6" x14ac:dyDescent="0.3">
      <c r="A41">
        <v>2020</v>
      </c>
      <c r="B41" t="s">
        <v>55</v>
      </c>
      <c r="C41" t="s">
        <v>40</v>
      </c>
      <c r="D41" s="1">
        <v>1130</v>
      </c>
      <c r="E41" s="1">
        <v>11134</v>
      </c>
      <c r="F41" s="2">
        <v>48930</v>
      </c>
    </row>
    <row r="42" spans="1:6" x14ac:dyDescent="0.3">
      <c r="A42">
        <v>2020</v>
      </c>
      <c r="B42" t="s">
        <v>55</v>
      </c>
      <c r="C42" t="s">
        <v>41</v>
      </c>
      <c r="D42" s="1">
        <v>19698</v>
      </c>
      <c r="E42" s="1">
        <v>249859</v>
      </c>
      <c r="F42" s="2">
        <v>117086</v>
      </c>
    </row>
    <row r="43" spans="1:6" x14ac:dyDescent="0.3">
      <c r="A43">
        <v>2020</v>
      </c>
      <c r="B43" t="s">
        <v>55</v>
      </c>
      <c r="C43" t="s">
        <v>42</v>
      </c>
      <c r="D43" s="1">
        <v>1066</v>
      </c>
      <c r="E43" s="1">
        <v>14648</v>
      </c>
      <c r="F43" s="2">
        <v>65747</v>
      </c>
    </row>
    <row r="44" spans="1:6" x14ac:dyDescent="0.3">
      <c r="A44">
        <v>2020</v>
      </c>
      <c r="B44" t="s">
        <v>55</v>
      </c>
      <c r="C44" t="s">
        <v>43</v>
      </c>
      <c r="D44">
        <v>571</v>
      </c>
      <c r="E44" s="1">
        <v>4095</v>
      </c>
      <c r="F44" s="2">
        <v>41096</v>
      </c>
    </row>
    <row r="45" spans="1:6" x14ac:dyDescent="0.3">
      <c r="A45">
        <v>2020</v>
      </c>
      <c r="B45" t="s">
        <v>55</v>
      </c>
      <c r="C45" t="s">
        <v>44</v>
      </c>
      <c r="D45" s="1">
        <v>2073</v>
      </c>
      <c r="E45" s="1">
        <v>17603</v>
      </c>
      <c r="F45" s="2">
        <v>48671</v>
      </c>
    </row>
    <row r="46" spans="1:6" x14ac:dyDescent="0.3">
      <c r="A46">
        <v>2020</v>
      </c>
      <c r="B46" t="s">
        <v>55</v>
      </c>
      <c r="C46" t="s">
        <v>45</v>
      </c>
      <c r="D46" s="1">
        <v>6971</v>
      </c>
      <c r="E46" s="1">
        <v>101358</v>
      </c>
      <c r="F46" s="2">
        <v>36964</v>
      </c>
    </row>
    <row r="47" spans="1:6" x14ac:dyDescent="0.3">
      <c r="A47">
        <v>2020</v>
      </c>
      <c r="B47" t="s">
        <v>55</v>
      </c>
      <c r="C47" t="s">
        <v>46</v>
      </c>
      <c r="D47" s="1">
        <v>1117</v>
      </c>
      <c r="E47" s="1">
        <v>18455</v>
      </c>
      <c r="F47" s="2">
        <v>78059</v>
      </c>
    </row>
    <row r="48" spans="1:6" x14ac:dyDescent="0.3">
      <c r="A48">
        <v>2020</v>
      </c>
      <c r="B48" t="s">
        <v>55</v>
      </c>
      <c r="C48" t="s">
        <v>47</v>
      </c>
      <c r="D48" s="1">
        <v>2872</v>
      </c>
      <c r="E48" s="1">
        <v>30781</v>
      </c>
      <c r="F48" s="2">
        <v>41928</v>
      </c>
    </row>
    <row r="49" spans="1:6" x14ac:dyDescent="0.3">
      <c r="A49">
        <v>2020</v>
      </c>
      <c r="B49" t="s">
        <v>55</v>
      </c>
      <c r="C49" t="s">
        <v>48</v>
      </c>
      <c r="D49" s="1">
        <v>1440</v>
      </c>
      <c r="E49" s="1">
        <v>19091</v>
      </c>
      <c r="F49" s="2">
        <v>83063</v>
      </c>
    </row>
    <row r="50" spans="1:6" x14ac:dyDescent="0.3">
      <c r="A50">
        <v>2020</v>
      </c>
      <c r="B50" t="s">
        <v>51</v>
      </c>
      <c r="C50" t="s">
        <v>1</v>
      </c>
      <c r="D50" s="1">
        <v>10335</v>
      </c>
      <c r="E50" s="1">
        <v>92772</v>
      </c>
      <c r="F50" s="2">
        <v>59279</v>
      </c>
    </row>
    <row r="51" spans="1:6" x14ac:dyDescent="0.3">
      <c r="A51">
        <v>2020</v>
      </c>
      <c r="B51" t="s">
        <v>51</v>
      </c>
      <c r="C51" t="s">
        <v>2</v>
      </c>
      <c r="D51" s="1">
        <v>14006</v>
      </c>
      <c r="E51" s="1">
        <v>173852</v>
      </c>
      <c r="F51" s="2">
        <v>63056</v>
      </c>
    </row>
    <row r="52" spans="1:6" x14ac:dyDescent="0.3">
      <c r="A52">
        <v>2020</v>
      </c>
      <c r="B52" t="s">
        <v>51</v>
      </c>
      <c r="C52" t="s">
        <v>3</v>
      </c>
      <c r="D52" s="1">
        <v>7277</v>
      </c>
      <c r="E52" s="1">
        <v>53142</v>
      </c>
      <c r="F52" s="2">
        <v>52247</v>
      </c>
    </row>
    <row r="53" spans="1:6" x14ac:dyDescent="0.3">
      <c r="A53">
        <v>2020</v>
      </c>
      <c r="B53" t="s">
        <v>51</v>
      </c>
      <c r="C53" t="s">
        <v>4</v>
      </c>
      <c r="D53" s="1">
        <v>86322</v>
      </c>
      <c r="E53" s="1">
        <v>855879</v>
      </c>
      <c r="F53" s="2">
        <v>76740</v>
      </c>
    </row>
    <row r="54" spans="1:6" x14ac:dyDescent="0.3">
      <c r="A54">
        <v>2020</v>
      </c>
      <c r="B54" t="s">
        <v>51</v>
      </c>
      <c r="C54" t="s">
        <v>5</v>
      </c>
      <c r="D54" s="1">
        <v>21025</v>
      </c>
      <c r="E54" s="1">
        <v>174730</v>
      </c>
      <c r="F54" s="2">
        <v>68209</v>
      </c>
    </row>
    <row r="55" spans="1:6" x14ac:dyDescent="0.3">
      <c r="A55">
        <v>2020</v>
      </c>
      <c r="B55" t="s">
        <v>51</v>
      </c>
      <c r="C55" t="s">
        <v>6</v>
      </c>
      <c r="D55" s="1">
        <v>9415</v>
      </c>
      <c r="E55" s="1">
        <v>56915</v>
      </c>
      <c r="F55" s="2">
        <v>75591</v>
      </c>
    </row>
    <row r="56" spans="1:6" x14ac:dyDescent="0.3">
      <c r="A56">
        <v>2020</v>
      </c>
      <c r="B56" t="s">
        <v>51</v>
      </c>
      <c r="C56" t="s">
        <v>7</v>
      </c>
      <c r="D56" s="1">
        <v>3106</v>
      </c>
      <c r="E56" s="1">
        <v>22403</v>
      </c>
      <c r="F56" s="2">
        <v>64977</v>
      </c>
    </row>
    <row r="57" spans="1:6" x14ac:dyDescent="0.3">
      <c r="A57">
        <v>2020</v>
      </c>
      <c r="B57" t="s">
        <v>51</v>
      </c>
      <c r="C57" t="s">
        <v>8</v>
      </c>
      <c r="D57" s="1">
        <v>76308</v>
      </c>
      <c r="E57" s="1">
        <v>561991</v>
      </c>
      <c r="F57" s="2">
        <v>55910</v>
      </c>
    </row>
    <row r="58" spans="1:6" x14ac:dyDescent="0.3">
      <c r="A58">
        <v>2020</v>
      </c>
      <c r="B58" t="s">
        <v>51</v>
      </c>
      <c r="C58" t="s">
        <v>9</v>
      </c>
      <c r="D58" s="1">
        <v>22906</v>
      </c>
      <c r="E58" s="1">
        <v>200710</v>
      </c>
      <c r="F58" s="2">
        <v>66214</v>
      </c>
    </row>
    <row r="59" spans="1:6" x14ac:dyDescent="0.3">
      <c r="A59">
        <v>2020</v>
      </c>
      <c r="B59" t="s">
        <v>51</v>
      </c>
      <c r="C59" t="s">
        <v>10</v>
      </c>
      <c r="D59" s="1">
        <v>9159</v>
      </c>
      <c r="E59" s="1">
        <v>53385</v>
      </c>
      <c r="F59" s="2">
        <v>48649</v>
      </c>
    </row>
    <row r="60" spans="1:6" x14ac:dyDescent="0.3">
      <c r="A60">
        <v>2020</v>
      </c>
      <c r="B60" t="s">
        <v>51</v>
      </c>
      <c r="C60" t="s">
        <v>11</v>
      </c>
      <c r="D60" s="1">
        <v>32538</v>
      </c>
      <c r="E60" s="1">
        <v>216664</v>
      </c>
      <c r="F60" s="2">
        <v>76581</v>
      </c>
    </row>
    <row r="61" spans="1:6" x14ac:dyDescent="0.3">
      <c r="A61">
        <v>2020</v>
      </c>
      <c r="B61" t="s">
        <v>51</v>
      </c>
      <c r="C61" t="s">
        <v>12</v>
      </c>
      <c r="D61" s="1">
        <v>15617</v>
      </c>
      <c r="E61" s="1">
        <v>144001</v>
      </c>
      <c r="F61" s="2">
        <v>62619</v>
      </c>
    </row>
    <row r="62" spans="1:6" x14ac:dyDescent="0.3">
      <c r="A62">
        <v>2020</v>
      </c>
      <c r="B62" t="s">
        <v>51</v>
      </c>
      <c r="C62" t="s">
        <v>13</v>
      </c>
      <c r="D62" s="1">
        <v>9434</v>
      </c>
      <c r="E62" s="1">
        <v>76561</v>
      </c>
      <c r="F62" s="2">
        <v>61831</v>
      </c>
    </row>
    <row r="63" spans="1:6" x14ac:dyDescent="0.3">
      <c r="A63">
        <v>2020</v>
      </c>
      <c r="B63" t="s">
        <v>51</v>
      </c>
      <c r="C63" t="s">
        <v>14</v>
      </c>
      <c r="D63" s="1">
        <v>7355</v>
      </c>
      <c r="E63" s="1">
        <v>63118</v>
      </c>
      <c r="F63" s="2">
        <v>59126</v>
      </c>
    </row>
    <row r="64" spans="1:6" x14ac:dyDescent="0.3">
      <c r="A64">
        <v>2020</v>
      </c>
      <c r="B64" t="s">
        <v>51</v>
      </c>
      <c r="C64" t="s">
        <v>15</v>
      </c>
      <c r="D64" s="1">
        <v>9832</v>
      </c>
      <c r="E64" s="1">
        <v>77924</v>
      </c>
      <c r="F64" s="2">
        <v>58484</v>
      </c>
    </row>
    <row r="65" spans="1:6" x14ac:dyDescent="0.3">
      <c r="A65">
        <v>2020</v>
      </c>
      <c r="B65" t="s">
        <v>51</v>
      </c>
      <c r="C65" t="s">
        <v>16</v>
      </c>
      <c r="D65" s="1">
        <v>11349</v>
      </c>
      <c r="E65" s="1">
        <v>121521</v>
      </c>
      <c r="F65" s="2">
        <v>65354</v>
      </c>
    </row>
    <row r="66" spans="1:6" x14ac:dyDescent="0.3">
      <c r="A66">
        <v>2020</v>
      </c>
      <c r="B66" t="s">
        <v>51</v>
      </c>
      <c r="C66" t="s">
        <v>17</v>
      </c>
      <c r="D66" s="1">
        <v>5732</v>
      </c>
      <c r="E66" s="1">
        <v>30344</v>
      </c>
      <c r="F66" s="2">
        <v>55607</v>
      </c>
    </row>
    <row r="67" spans="1:6" x14ac:dyDescent="0.3">
      <c r="A67">
        <v>2020</v>
      </c>
      <c r="B67" t="s">
        <v>51</v>
      </c>
      <c r="C67" t="s">
        <v>18</v>
      </c>
      <c r="D67" s="1">
        <v>16346</v>
      </c>
      <c r="E67" s="1">
        <v>160039</v>
      </c>
      <c r="F67" s="2">
        <v>70642</v>
      </c>
    </row>
    <row r="68" spans="1:6" x14ac:dyDescent="0.3">
      <c r="A68">
        <v>2020</v>
      </c>
      <c r="B68" t="s">
        <v>51</v>
      </c>
      <c r="C68" t="s">
        <v>19</v>
      </c>
      <c r="D68" s="1">
        <v>21102</v>
      </c>
      <c r="E68" s="1">
        <v>152366</v>
      </c>
      <c r="F68" s="2">
        <v>84958</v>
      </c>
    </row>
    <row r="69" spans="1:6" x14ac:dyDescent="0.3">
      <c r="A69">
        <v>2020</v>
      </c>
      <c r="B69" t="s">
        <v>51</v>
      </c>
      <c r="C69" t="s">
        <v>20</v>
      </c>
      <c r="D69" s="1">
        <v>21646</v>
      </c>
      <c r="E69" s="1">
        <v>164028</v>
      </c>
      <c r="F69" s="2">
        <v>67631</v>
      </c>
    </row>
    <row r="70" spans="1:6" x14ac:dyDescent="0.3">
      <c r="A70">
        <v>2020</v>
      </c>
      <c r="B70" t="s">
        <v>51</v>
      </c>
      <c r="C70" t="s">
        <v>21</v>
      </c>
      <c r="D70" s="1">
        <v>16952</v>
      </c>
      <c r="E70" s="1">
        <v>123866</v>
      </c>
      <c r="F70" s="2">
        <v>72942</v>
      </c>
    </row>
    <row r="71" spans="1:6" x14ac:dyDescent="0.3">
      <c r="A71">
        <v>2020</v>
      </c>
      <c r="B71" t="s">
        <v>51</v>
      </c>
      <c r="C71" t="s">
        <v>22</v>
      </c>
      <c r="D71" s="1">
        <v>5839</v>
      </c>
      <c r="E71" s="1">
        <v>43888</v>
      </c>
      <c r="F71" s="2">
        <v>53779</v>
      </c>
    </row>
    <row r="72" spans="1:6" x14ac:dyDescent="0.3">
      <c r="A72">
        <v>2020</v>
      </c>
      <c r="B72" t="s">
        <v>51</v>
      </c>
      <c r="C72" t="s">
        <v>23</v>
      </c>
      <c r="D72" s="1">
        <v>15735</v>
      </c>
      <c r="E72" s="1">
        <v>126375</v>
      </c>
      <c r="F72" s="2">
        <v>64664</v>
      </c>
    </row>
    <row r="73" spans="1:6" x14ac:dyDescent="0.3">
      <c r="A73">
        <v>2020</v>
      </c>
      <c r="B73" t="s">
        <v>51</v>
      </c>
      <c r="C73" t="s">
        <v>24</v>
      </c>
      <c r="D73" s="1">
        <v>6813</v>
      </c>
      <c r="E73" s="1">
        <v>30793</v>
      </c>
      <c r="F73" s="2">
        <v>55897</v>
      </c>
    </row>
    <row r="74" spans="1:6" x14ac:dyDescent="0.3">
      <c r="A74">
        <v>2020</v>
      </c>
      <c r="B74" t="s">
        <v>51</v>
      </c>
      <c r="C74" t="s">
        <v>25</v>
      </c>
      <c r="D74" s="1">
        <v>7000</v>
      </c>
      <c r="E74" s="1">
        <v>55249</v>
      </c>
      <c r="F74" s="2">
        <v>56548</v>
      </c>
    </row>
    <row r="75" spans="1:6" x14ac:dyDescent="0.3">
      <c r="A75">
        <v>2020</v>
      </c>
      <c r="B75" t="s">
        <v>51</v>
      </c>
      <c r="C75" t="s">
        <v>26</v>
      </c>
      <c r="D75" s="1">
        <v>5757</v>
      </c>
      <c r="E75" s="1">
        <v>93450</v>
      </c>
      <c r="F75" s="2">
        <v>67902</v>
      </c>
    </row>
    <row r="76" spans="1:6" x14ac:dyDescent="0.3">
      <c r="A76">
        <v>2020</v>
      </c>
      <c r="B76" t="s">
        <v>51</v>
      </c>
      <c r="C76" t="s">
        <v>27</v>
      </c>
      <c r="D76" s="1">
        <v>4901</v>
      </c>
      <c r="E76" s="1">
        <v>27866</v>
      </c>
      <c r="F76" s="2">
        <v>68870</v>
      </c>
    </row>
    <row r="77" spans="1:6" x14ac:dyDescent="0.3">
      <c r="A77">
        <v>2020</v>
      </c>
      <c r="B77" t="s">
        <v>51</v>
      </c>
      <c r="C77" t="s">
        <v>28</v>
      </c>
      <c r="D77" s="1">
        <v>22711</v>
      </c>
      <c r="E77" s="1">
        <v>151469</v>
      </c>
      <c r="F77" s="2">
        <v>77924</v>
      </c>
    </row>
    <row r="78" spans="1:6" x14ac:dyDescent="0.3">
      <c r="A78">
        <v>2020</v>
      </c>
      <c r="B78" t="s">
        <v>51</v>
      </c>
      <c r="C78" t="s">
        <v>29</v>
      </c>
      <c r="D78" s="1">
        <v>5485</v>
      </c>
      <c r="E78" s="1">
        <v>48577</v>
      </c>
      <c r="F78" s="2">
        <v>53439</v>
      </c>
    </row>
    <row r="79" spans="1:6" x14ac:dyDescent="0.3">
      <c r="A79">
        <v>2020</v>
      </c>
      <c r="B79" t="s">
        <v>51</v>
      </c>
      <c r="C79" t="s">
        <v>30</v>
      </c>
      <c r="D79" s="1">
        <v>50929</v>
      </c>
      <c r="E79" s="1">
        <v>361821</v>
      </c>
      <c r="F79" s="2">
        <v>78199</v>
      </c>
    </row>
    <row r="80" spans="1:6" x14ac:dyDescent="0.3">
      <c r="A80">
        <v>2020</v>
      </c>
      <c r="B80" t="s">
        <v>51</v>
      </c>
      <c r="C80" t="s">
        <v>31</v>
      </c>
      <c r="D80" s="1">
        <v>29231</v>
      </c>
      <c r="E80" s="1">
        <v>229369</v>
      </c>
      <c r="F80" s="2">
        <v>59177</v>
      </c>
    </row>
    <row r="81" spans="1:6" x14ac:dyDescent="0.3">
      <c r="A81">
        <v>2020</v>
      </c>
      <c r="B81" t="s">
        <v>51</v>
      </c>
      <c r="C81" t="s">
        <v>32</v>
      </c>
      <c r="D81" s="1">
        <v>3669</v>
      </c>
      <c r="E81" s="1">
        <v>25364</v>
      </c>
      <c r="F81" s="2">
        <v>66729</v>
      </c>
    </row>
    <row r="82" spans="1:6" x14ac:dyDescent="0.3">
      <c r="A82">
        <v>2020</v>
      </c>
      <c r="B82" t="s">
        <v>51</v>
      </c>
      <c r="C82" t="s">
        <v>33</v>
      </c>
      <c r="D82" s="1">
        <v>23650</v>
      </c>
      <c r="E82" s="1">
        <v>218531</v>
      </c>
      <c r="F82" s="2">
        <v>65104</v>
      </c>
    </row>
    <row r="83" spans="1:6" x14ac:dyDescent="0.3">
      <c r="A83">
        <v>2020</v>
      </c>
      <c r="B83" t="s">
        <v>51</v>
      </c>
      <c r="C83" t="s">
        <v>34</v>
      </c>
      <c r="D83" s="1">
        <v>9855</v>
      </c>
      <c r="E83" s="1">
        <v>78772</v>
      </c>
      <c r="F83" s="2">
        <v>55099</v>
      </c>
    </row>
    <row r="84" spans="1:6" x14ac:dyDescent="0.3">
      <c r="A84">
        <v>2020</v>
      </c>
      <c r="B84" t="s">
        <v>51</v>
      </c>
      <c r="C84" t="s">
        <v>35</v>
      </c>
      <c r="D84" s="1">
        <v>14899</v>
      </c>
      <c r="E84" s="1">
        <v>107568</v>
      </c>
      <c r="F84" s="2">
        <v>66876</v>
      </c>
    </row>
    <row r="85" spans="1:6" x14ac:dyDescent="0.3">
      <c r="A85">
        <v>2020</v>
      </c>
      <c r="B85" t="s">
        <v>51</v>
      </c>
      <c r="C85" t="s">
        <v>36</v>
      </c>
      <c r="D85" s="1">
        <v>29345</v>
      </c>
      <c r="E85" s="1">
        <v>241570</v>
      </c>
      <c r="F85" s="2">
        <v>70639</v>
      </c>
    </row>
    <row r="86" spans="1:6" x14ac:dyDescent="0.3">
      <c r="A86">
        <v>2020</v>
      </c>
      <c r="B86" t="s">
        <v>51</v>
      </c>
      <c r="C86" t="s">
        <v>37</v>
      </c>
      <c r="D86" s="1">
        <v>3878</v>
      </c>
      <c r="E86" s="1">
        <v>18924</v>
      </c>
      <c r="F86" s="2">
        <v>66955</v>
      </c>
    </row>
    <row r="87" spans="1:6" x14ac:dyDescent="0.3">
      <c r="A87">
        <v>2020</v>
      </c>
      <c r="B87" t="s">
        <v>51</v>
      </c>
      <c r="C87" t="s">
        <v>38</v>
      </c>
      <c r="D87" s="1">
        <v>13348</v>
      </c>
      <c r="E87" s="1">
        <v>103647</v>
      </c>
      <c r="F87" s="2">
        <v>57906</v>
      </c>
    </row>
    <row r="88" spans="1:6" x14ac:dyDescent="0.3">
      <c r="A88">
        <v>2020</v>
      </c>
      <c r="B88" t="s">
        <v>51</v>
      </c>
      <c r="C88" t="s">
        <v>39</v>
      </c>
      <c r="D88" s="1">
        <v>3954</v>
      </c>
      <c r="E88" s="1">
        <v>24410</v>
      </c>
      <c r="F88" s="2">
        <v>54005</v>
      </c>
    </row>
    <row r="89" spans="1:6" x14ac:dyDescent="0.3">
      <c r="A89">
        <v>2020</v>
      </c>
      <c r="B89" t="s">
        <v>51</v>
      </c>
      <c r="C89" t="s">
        <v>40</v>
      </c>
      <c r="D89" s="1">
        <v>12894</v>
      </c>
      <c r="E89" s="1">
        <v>130050</v>
      </c>
      <c r="F89" s="2">
        <v>62259</v>
      </c>
    </row>
    <row r="90" spans="1:6" x14ac:dyDescent="0.3">
      <c r="A90">
        <v>2020</v>
      </c>
      <c r="B90" t="s">
        <v>51</v>
      </c>
      <c r="C90" t="s">
        <v>41</v>
      </c>
      <c r="D90" s="1">
        <v>55014</v>
      </c>
      <c r="E90" s="1">
        <v>737125</v>
      </c>
      <c r="F90" s="2">
        <v>68929</v>
      </c>
    </row>
    <row r="91" spans="1:6" x14ac:dyDescent="0.3">
      <c r="A91">
        <v>2020</v>
      </c>
      <c r="B91" t="s">
        <v>51</v>
      </c>
      <c r="C91" t="s">
        <v>42</v>
      </c>
      <c r="D91" s="1">
        <v>12932</v>
      </c>
      <c r="E91" s="1">
        <v>115416</v>
      </c>
      <c r="F91" s="2">
        <v>57474</v>
      </c>
    </row>
    <row r="92" spans="1:6" x14ac:dyDescent="0.3">
      <c r="A92">
        <v>2020</v>
      </c>
      <c r="B92" t="s">
        <v>51</v>
      </c>
      <c r="C92" t="s">
        <v>43</v>
      </c>
      <c r="D92" s="1">
        <v>2839</v>
      </c>
      <c r="E92" s="1">
        <v>14269</v>
      </c>
      <c r="F92" s="2">
        <v>55130</v>
      </c>
    </row>
    <row r="93" spans="1:6" x14ac:dyDescent="0.3">
      <c r="A93">
        <v>2020</v>
      </c>
      <c r="B93" t="s">
        <v>51</v>
      </c>
      <c r="C93" t="s">
        <v>44</v>
      </c>
      <c r="D93" s="1">
        <v>21412</v>
      </c>
      <c r="E93" s="1">
        <v>201137</v>
      </c>
      <c r="F93" s="2">
        <v>63521</v>
      </c>
    </row>
    <row r="94" spans="1:6" x14ac:dyDescent="0.3">
      <c r="A94">
        <v>2020</v>
      </c>
      <c r="B94" t="s">
        <v>51</v>
      </c>
      <c r="C94" t="s">
        <v>45</v>
      </c>
      <c r="D94" s="1">
        <v>27072</v>
      </c>
      <c r="E94" s="1">
        <v>199964</v>
      </c>
      <c r="F94" s="2">
        <v>69827</v>
      </c>
    </row>
    <row r="95" spans="1:6" x14ac:dyDescent="0.3">
      <c r="A95">
        <v>2020</v>
      </c>
      <c r="B95" t="s">
        <v>51</v>
      </c>
      <c r="C95" t="s">
        <v>46</v>
      </c>
      <c r="D95" s="1">
        <v>4300</v>
      </c>
      <c r="E95" s="1">
        <v>29583</v>
      </c>
      <c r="F95" s="2">
        <v>60489</v>
      </c>
    </row>
    <row r="96" spans="1:6" x14ac:dyDescent="0.3">
      <c r="A96">
        <v>2020</v>
      </c>
      <c r="B96" t="s">
        <v>51</v>
      </c>
      <c r="C96" t="s">
        <v>47</v>
      </c>
      <c r="D96" s="1">
        <v>14760</v>
      </c>
      <c r="E96" s="1">
        <v>123846</v>
      </c>
      <c r="F96" s="2">
        <v>66423</v>
      </c>
    </row>
    <row r="97" spans="1:6" x14ac:dyDescent="0.3">
      <c r="A97">
        <v>2020</v>
      </c>
      <c r="B97" t="s">
        <v>51</v>
      </c>
      <c r="C97" t="s">
        <v>48</v>
      </c>
      <c r="D97" s="1">
        <v>3478</v>
      </c>
      <c r="E97" s="1">
        <v>21200</v>
      </c>
      <c r="F97" s="2">
        <v>56640</v>
      </c>
    </row>
    <row r="98" spans="1:6" x14ac:dyDescent="0.3">
      <c r="A98">
        <v>2020</v>
      </c>
      <c r="B98" t="s">
        <v>52</v>
      </c>
      <c r="C98" t="s">
        <v>1</v>
      </c>
      <c r="D98" s="1">
        <v>5773</v>
      </c>
      <c r="E98" s="1">
        <v>258328</v>
      </c>
      <c r="F98" s="2">
        <v>60387</v>
      </c>
    </row>
    <row r="99" spans="1:6" x14ac:dyDescent="0.3">
      <c r="A99">
        <v>2020</v>
      </c>
      <c r="B99" t="s">
        <v>52</v>
      </c>
      <c r="C99" t="s">
        <v>2</v>
      </c>
      <c r="D99" s="1">
        <v>5213</v>
      </c>
      <c r="E99" s="1">
        <v>177110</v>
      </c>
      <c r="F99" s="2">
        <v>82375</v>
      </c>
    </row>
    <row r="100" spans="1:6" x14ac:dyDescent="0.3">
      <c r="A100">
        <v>2020</v>
      </c>
      <c r="B100" t="s">
        <v>52</v>
      </c>
      <c r="C100" t="s">
        <v>3</v>
      </c>
      <c r="D100" s="1">
        <v>2961</v>
      </c>
      <c r="E100" s="1">
        <v>154922</v>
      </c>
      <c r="F100" s="2">
        <v>51570</v>
      </c>
    </row>
    <row r="101" spans="1:6" x14ac:dyDescent="0.3">
      <c r="A101">
        <v>2020</v>
      </c>
      <c r="B101" t="s">
        <v>52</v>
      </c>
      <c r="C101" t="s">
        <v>4</v>
      </c>
      <c r="D101" s="1">
        <v>44156</v>
      </c>
      <c r="E101" s="1">
        <v>1263780</v>
      </c>
      <c r="F101" s="2">
        <v>109888</v>
      </c>
    </row>
    <row r="102" spans="1:6" x14ac:dyDescent="0.3">
      <c r="A102">
        <v>2020</v>
      </c>
      <c r="B102" t="s">
        <v>52</v>
      </c>
      <c r="C102" t="s">
        <v>5</v>
      </c>
      <c r="D102" s="1">
        <v>5888</v>
      </c>
      <c r="E102" s="1">
        <v>146473</v>
      </c>
      <c r="F102" s="2">
        <v>77207</v>
      </c>
    </row>
    <row r="103" spans="1:6" x14ac:dyDescent="0.3">
      <c r="A103">
        <v>2020</v>
      </c>
      <c r="B103" t="s">
        <v>52</v>
      </c>
      <c r="C103" t="s">
        <v>6</v>
      </c>
      <c r="D103" s="1">
        <v>4386</v>
      </c>
      <c r="E103" s="1">
        <v>153812</v>
      </c>
      <c r="F103" s="2">
        <v>87706</v>
      </c>
    </row>
    <row r="104" spans="1:6" x14ac:dyDescent="0.3">
      <c r="A104">
        <v>2020</v>
      </c>
      <c r="B104" t="s">
        <v>52</v>
      </c>
      <c r="C104" t="s">
        <v>7</v>
      </c>
      <c r="D104">
        <v>678</v>
      </c>
      <c r="E104" s="1">
        <v>25520</v>
      </c>
      <c r="F104" s="2">
        <v>68049</v>
      </c>
    </row>
    <row r="105" spans="1:6" x14ac:dyDescent="0.3">
      <c r="A105">
        <v>2020</v>
      </c>
      <c r="B105" t="s">
        <v>52</v>
      </c>
      <c r="C105" t="s">
        <v>8</v>
      </c>
      <c r="D105" s="1">
        <v>21275</v>
      </c>
      <c r="E105" s="1">
        <v>376070</v>
      </c>
      <c r="F105" s="2">
        <v>66758</v>
      </c>
    </row>
    <row r="106" spans="1:6" x14ac:dyDescent="0.3">
      <c r="A106">
        <v>2020</v>
      </c>
      <c r="B106" t="s">
        <v>52</v>
      </c>
      <c r="C106" t="s">
        <v>9</v>
      </c>
      <c r="D106" s="1">
        <v>10646</v>
      </c>
      <c r="E106" s="1">
        <v>382938</v>
      </c>
      <c r="F106" s="2">
        <v>60184</v>
      </c>
    </row>
    <row r="107" spans="1:6" x14ac:dyDescent="0.3">
      <c r="A107">
        <v>2020</v>
      </c>
      <c r="B107" t="s">
        <v>52</v>
      </c>
      <c r="C107" t="s">
        <v>10</v>
      </c>
      <c r="D107" s="1">
        <v>2886</v>
      </c>
      <c r="E107" s="1">
        <v>67700</v>
      </c>
      <c r="F107" s="2">
        <v>65603</v>
      </c>
    </row>
    <row r="108" spans="1:6" x14ac:dyDescent="0.3">
      <c r="A108">
        <v>2020</v>
      </c>
      <c r="B108" t="s">
        <v>52</v>
      </c>
      <c r="C108" t="s">
        <v>11</v>
      </c>
      <c r="D108" s="1">
        <v>18033</v>
      </c>
      <c r="E108" s="1">
        <v>554712</v>
      </c>
      <c r="F108" s="2">
        <v>74855</v>
      </c>
    </row>
    <row r="109" spans="1:6" x14ac:dyDescent="0.3">
      <c r="A109">
        <v>2020</v>
      </c>
      <c r="B109" t="s">
        <v>52</v>
      </c>
      <c r="C109" t="s">
        <v>12</v>
      </c>
      <c r="D109" s="1">
        <v>9255</v>
      </c>
      <c r="E109" s="1">
        <v>504460</v>
      </c>
      <c r="F109" s="2">
        <v>65092</v>
      </c>
    </row>
    <row r="110" spans="1:6" x14ac:dyDescent="0.3">
      <c r="A110">
        <v>2020</v>
      </c>
      <c r="B110" t="s">
        <v>52</v>
      </c>
      <c r="C110" t="s">
        <v>13</v>
      </c>
      <c r="D110" s="1">
        <v>4099</v>
      </c>
      <c r="E110" s="1">
        <v>216615</v>
      </c>
      <c r="F110" s="2">
        <v>63103</v>
      </c>
    </row>
    <row r="111" spans="1:6" x14ac:dyDescent="0.3">
      <c r="A111">
        <v>2020</v>
      </c>
      <c r="B111" t="s">
        <v>52</v>
      </c>
      <c r="C111" t="s">
        <v>14</v>
      </c>
      <c r="D111" s="1">
        <v>3109</v>
      </c>
      <c r="E111" s="1">
        <v>158784</v>
      </c>
      <c r="F111" s="2">
        <v>62958</v>
      </c>
    </row>
    <row r="112" spans="1:6" x14ac:dyDescent="0.3">
      <c r="A112">
        <v>2020</v>
      </c>
      <c r="B112" t="s">
        <v>52</v>
      </c>
      <c r="C112" t="s">
        <v>15</v>
      </c>
      <c r="D112" s="1">
        <v>4978</v>
      </c>
      <c r="E112" s="1">
        <v>235564</v>
      </c>
      <c r="F112" s="2">
        <v>62902</v>
      </c>
    </row>
    <row r="113" spans="1:6" x14ac:dyDescent="0.3">
      <c r="A113">
        <v>2020</v>
      </c>
      <c r="B113" t="s">
        <v>52</v>
      </c>
      <c r="C113" t="s">
        <v>16</v>
      </c>
      <c r="D113" s="1">
        <v>4501</v>
      </c>
      <c r="E113" s="1">
        <v>131430</v>
      </c>
      <c r="F113" s="2">
        <v>78183</v>
      </c>
    </row>
    <row r="114" spans="1:6" x14ac:dyDescent="0.3">
      <c r="A114">
        <v>2020</v>
      </c>
      <c r="B114" t="s">
        <v>52</v>
      </c>
      <c r="C114" t="s">
        <v>17</v>
      </c>
      <c r="D114" s="1">
        <v>1863</v>
      </c>
      <c r="E114" s="1">
        <v>50166</v>
      </c>
      <c r="F114" s="2">
        <v>61682</v>
      </c>
    </row>
    <row r="115" spans="1:6" x14ac:dyDescent="0.3">
      <c r="A115">
        <v>2020</v>
      </c>
      <c r="B115" t="s">
        <v>52</v>
      </c>
      <c r="C115" t="s">
        <v>18</v>
      </c>
      <c r="D115" s="1">
        <v>4168</v>
      </c>
      <c r="E115" s="1">
        <v>108500</v>
      </c>
      <c r="F115" s="2">
        <v>85426</v>
      </c>
    </row>
    <row r="116" spans="1:6" x14ac:dyDescent="0.3">
      <c r="A116">
        <v>2020</v>
      </c>
      <c r="B116" t="s">
        <v>52</v>
      </c>
      <c r="C116" t="s">
        <v>19</v>
      </c>
      <c r="D116" s="1">
        <v>6616</v>
      </c>
      <c r="E116" s="1">
        <v>229741</v>
      </c>
      <c r="F116" s="2">
        <v>96190</v>
      </c>
    </row>
    <row r="117" spans="1:6" x14ac:dyDescent="0.3">
      <c r="A117">
        <v>2020</v>
      </c>
      <c r="B117" t="s">
        <v>52</v>
      </c>
      <c r="C117" t="s">
        <v>20</v>
      </c>
      <c r="D117" s="1">
        <v>17437</v>
      </c>
      <c r="E117" s="1">
        <v>554767</v>
      </c>
      <c r="F117" s="2">
        <v>70769</v>
      </c>
    </row>
    <row r="118" spans="1:6" x14ac:dyDescent="0.3">
      <c r="A118">
        <v>2020</v>
      </c>
      <c r="B118" t="s">
        <v>52</v>
      </c>
      <c r="C118" t="s">
        <v>21</v>
      </c>
      <c r="D118" s="1">
        <v>8284</v>
      </c>
      <c r="E118" s="1">
        <v>309006</v>
      </c>
      <c r="F118" s="2">
        <v>70870</v>
      </c>
    </row>
    <row r="119" spans="1:6" x14ac:dyDescent="0.3">
      <c r="A119">
        <v>2020</v>
      </c>
      <c r="B119" t="s">
        <v>52</v>
      </c>
      <c r="C119" t="s">
        <v>22</v>
      </c>
      <c r="D119" s="1">
        <v>2375</v>
      </c>
      <c r="E119" s="1">
        <v>139480</v>
      </c>
      <c r="F119" s="2">
        <v>51918</v>
      </c>
    </row>
    <row r="120" spans="1:6" x14ac:dyDescent="0.3">
      <c r="A120">
        <v>2020</v>
      </c>
      <c r="B120" t="s">
        <v>52</v>
      </c>
      <c r="C120" t="s">
        <v>23</v>
      </c>
      <c r="D120" s="1">
        <v>6859</v>
      </c>
      <c r="E120" s="1">
        <v>266452</v>
      </c>
      <c r="F120" s="2">
        <v>61836</v>
      </c>
    </row>
    <row r="121" spans="1:6" x14ac:dyDescent="0.3">
      <c r="A121">
        <v>2020</v>
      </c>
      <c r="B121" t="s">
        <v>52</v>
      </c>
      <c r="C121" t="s">
        <v>24</v>
      </c>
      <c r="D121" s="1">
        <v>1672</v>
      </c>
      <c r="E121" s="1">
        <v>20421</v>
      </c>
      <c r="F121" s="2">
        <v>54178</v>
      </c>
    </row>
    <row r="122" spans="1:6" x14ac:dyDescent="0.3">
      <c r="A122">
        <v>2020</v>
      </c>
      <c r="B122" t="s">
        <v>52</v>
      </c>
      <c r="C122" t="s">
        <v>25</v>
      </c>
      <c r="D122" s="1">
        <v>1949</v>
      </c>
      <c r="E122" s="1">
        <v>97530</v>
      </c>
      <c r="F122" s="2">
        <v>56492</v>
      </c>
    </row>
    <row r="123" spans="1:6" x14ac:dyDescent="0.3">
      <c r="A123">
        <v>2020</v>
      </c>
      <c r="B123" t="s">
        <v>52</v>
      </c>
      <c r="C123" t="s">
        <v>26</v>
      </c>
      <c r="D123" s="1">
        <v>2054</v>
      </c>
      <c r="E123" s="1">
        <v>55673</v>
      </c>
      <c r="F123" s="2">
        <v>66821</v>
      </c>
    </row>
    <row r="124" spans="1:6" x14ac:dyDescent="0.3">
      <c r="A124">
        <v>2020</v>
      </c>
      <c r="B124" t="s">
        <v>52</v>
      </c>
      <c r="C124" t="s">
        <v>27</v>
      </c>
      <c r="D124" s="1">
        <v>2001</v>
      </c>
      <c r="E124" s="1">
        <v>67282</v>
      </c>
      <c r="F124" s="2">
        <v>77769</v>
      </c>
    </row>
    <row r="125" spans="1:6" x14ac:dyDescent="0.3">
      <c r="A125">
        <v>2020</v>
      </c>
      <c r="B125" t="s">
        <v>52</v>
      </c>
      <c r="C125" t="s">
        <v>28</v>
      </c>
      <c r="D125" s="1">
        <v>8964</v>
      </c>
      <c r="E125" s="1">
        <v>235850</v>
      </c>
      <c r="F125" s="2">
        <v>86277</v>
      </c>
    </row>
    <row r="126" spans="1:6" x14ac:dyDescent="0.3">
      <c r="A126">
        <v>2020</v>
      </c>
      <c r="B126" t="s">
        <v>52</v>
      </c>
      <c r="C126" t="s">
        <v>29</v>
      </c>
      <c r="D126" s="1">
        <v>1776</v>
      </c>
      <c r="E126" s="1">
        <v>27201</v>
      </c>
      <c r="F126" s="2">
        <v>58794</v>
      </c>
    </row>
    <row r="127" spans="1:6" x14ac:dyDescent="0.3">
      <c r="A127">
        <v>2020</v>
      </c>
      <c r="B127" t="s">
        <v>52</v>
      </c>
      <c r="C127" t="s">
        <v>30</v>
      </c>
      <c r="D127" s="1">
        <v>16292</v>
      </c>
      <c r="E127" s="1">
        <v>399337</v>
      </c>
      <c r="F127" s="2">
        <v>73103</v>
      </c>
    </row>
    <row r="128" spans="1:6" x14ac:dyDescent="0.3">
      <c r="A128">
        <v>2020</v>
      </c>
      <c r="B128" t="s">
        <v>52</v>
      </c>
      <c r="C128" t="s">
        <v>31</v>
      </c>
      <c r="D128" s="1">
        <v>10303</v>
      </c>
      <c r="E128" s="1">
        <v>452637</v>
      </c>
      <c r="F128" s="2">
        <v>63281</v>
      </c>
    </row>
    <row r="129" spans="1:6" x14ac:dyDescent="0.3">
      <c r="A129">
        <v>2020</v>
      </c>
      <c r="B129" t="s">
        <v>52</v>
      </c>
      <c r="C129" t="s">
        <v>32</v>
      </c>
      <c r="D129">
        <v>799</v>
      </c>
      <c r="E129" s="1">
        <v>25259</v>
      </c>
      <c r="F129" s="2">
        <v>57695</v>
      </c>
    </row>
    <row r="130" spans="1:6" x14ac:dyDescent="0.3">
      <c r="A130">
        <v>2020</v>
      </c>
      <c r="B130" t="s">
        <v>52</v>
      </c>
      <c r="C130" t="s">
        <v>33</v>
      </c>
      <c r="D130" s="1">
        <v>15453</v>
      </c>
      <c r="E130" s="1">
        <v>653028</v>
      </c>
      <c r="F130" s="2">
        <v>64995</v>
      </c>
    </row>
    <row r="131" spans="1:6" x14ac:dyDescent="0.3">
      <c r="A131">
        <v>2020</v>
      </c>
      <c r="B131" t="s">
        <v>52</v>
      </c>
      <c r="C131" t="s">
        <v>34</v>
      </c>
      <c r="D131" s="1">
        <v>4178</v>
      </c>
      <c r="E131" s="1">
        <v>131206</v>
      </c>
      <c r="F131" s="2">
        <v>60915</v>
      </c>
    </row>
    <row r="132" spans="1:6" x14ac:dyDescent="0.3">
      <c r="A132">
        <v>2020</v>
      </c>
      <c r="B132" t="s">
        <v>52</v>
      </c>
      <c r="C132" t="s">
        <v>35</v>
      </c>
      <c r="D132" s="1">
        <v>6354</v>
      </c>
      <c r="E132" s="1">
        <v>184947</v>
      </c>
      <c r="F132" s="2">
        <v>74927</v>
      </c>
    </row>
    <row r="133" spans="1:6" x14ac:dyDescent="0.3">
      <c r="A133">
        <v>2020</v>
      </c>
      <c r="B133" t="s">
        <v>52</v>
      </c>
      <c r="C133" t="s">
        <v>36</v>
      </c>
      <c r="D133" s="1">
        <v>14363</v>
      </c>
      <c r="E133" s="1">
        <v>537402</v>
      </c>
      <c r="F133" s="2">
        <v>66931</v>
      </c>
    </row>
    <row r="134" spans="1:6" x14ac:dyDescent="0.3">
      <c r="A134">
        <v>2020</v>
      </c>
      <c r="B134" t="s">
        <v>52</v>
      </c>
      <c r="C134" t="s">
        <v>37</v>
      </c>
      <c r="D134" s="1">
        <v>1516</v>
      </c>
      <c r="E134" s="1">
        <v>37411</v>
      </c>
      <c r="F134" s="2">
        <v>63645</v>
      </c>
    </row>
    <row r="135" spans="1:6" x14ac:dyDescent="0.3">
      <c r="A135">
        <v>2020</v>
      </c>
      <c r="B135" t="s">
        <v>52</v>
      </c>
      <c r="C135" t="s">
        <v>38</v>
      </c>
      <c r="D135" s="1">
        <v>6655</v>
      </c>
      <c r="E135" s="1">
        <v>244395</v>
      </c>
      <c r="F135" s="2">
        <v>61779</v>
      </c>
    </row>
    <row r="136" spans="1:6" x14ac:dyDescent="0.3">
      <c r="A136">
        <v>2020</v>
      </c>
      <c r="B136" t="s">
        <v>52</v>
      </c>
      <c r="C136" t="s">
        <v>39</v>
      </c>
      <c r="D136" s="1">
        <v>1072</v>
      </c>
      <c r="E136" s="1">
        <v>43135</v>
      </c>
      <c r="F136" s="2">
        <v>53285</v>
      </c>
    </row>
    <row r="137" spans="1:6" x14ac:dyDescent="0.3">
      <c r="A137">
        <v>2020</v>
      </c>
      <c r="B137" t="s">
        <v>52</v>
      </c>
      <c r="C137" t="s">
        <v>40</v>
      </c>
      <c r="D137" s="1">
        <v>7620</v>
      </c>
      <c r="E137" s="1">
        <v>334972</v>
      </c>
      <c r="F137" s="2">
        <v>63122</v>
      </c>
    </row>
    <row r="138" spans="1:6" x14ac:dyDescent="0.3">
      <c r="A138">
        <v>2020</v>
      </c>
      <c r="B138" t="s">
        <v>52</v>
      </c>
      <c r="C138" t="s">
        <v>41</v>
      </c>
      <c r="D138" s="1">
        <v>26257</v>
      </c>
      <c r="E138" s="1">
        <v>867807</v>
      </c>
      <c r="F138" s="2">
        <v>81206</v>
      </c>
    </row>
    <row r="139" spans="1:6" x14ac:dyDescent="0.3">
      <c r="A139">
        <v>2020</v>
      </c>
      <c r="B139" t="s">
        <v>52</v>
      </c>
      <c r="C139" t="s">
        <v>42</v>
      </c>
      <c r="D139" s="1">
        <v>4616</v>
      </c>
      <c r="E139" s="1">
        <v>135571</v>
      </c>
      <c r="F139" s="2">
        <v>61796</v>
      </c>
    </row>
    <row r="140" spans="1:6" x14ac:dyDescent="0.3">
      <c r="A140">
        <v>2020</v>
      </c>
      <c r="B140" t="s">
        <v>52</v>
      </c>
      <c r="C140" t="s">
        <v>43</v>
      </c>
      <c r="D140" s="1">
        <v>1107</v>
      </c>
      <c r="E140" s="1">
        <v>28176</v>
      </c>
      <c r="F140" s="2">
        <v>62352</v>
      </c>
    </row>
    <row r="141" spans="1:6" x14ac:dyDescent="0.3">
      <c r="A141">
        <v>2020</v>
      </c>
      <c r="B141" t="s">
        <v>52</v>
      </c>
      <c r="C141" t="s">
        <v>44</v>
      </c>
      <c r="D141" s="1">
        <v>7023</v>
      </c>
      <c r="E141" s="1">
        <v>232300</v>
      </c>
      <c r="F141" s="2">
        <v>63958</v>
      </c>
    </row>
    <row r="142" spans="1:6" x14ac:dyDescent="0.3">
      <c r="A142">
        <v>2020</v>
      </c>
      <c r="B142" t="s">
        <v>52</v>
      </c>
      <c r="C142" t="s">
        <v>45</v>
      </c>
      <c r="D142" s="1">
        <v>7882</v>
      </c>
      <c r="E142" s="1">
        <v>268553</v>
      </c>
      <c r="F142" s="2">
        <v>82000</v>
      </c>
    </row>
    <row r="143" spans="1:6" x14ac:dyDescent="0.3">
      <c r="A143">
        <v>2020</v>
      </c>
      <c r="B143" t="s">
        <v>52</v>
      </c>
      <c r="C143" t="s">
        <v>46</v>
      </c>
      <c r="D143" s="1">
        <v>1261</v>
      </c>
      <c r="E143" s="1">
        <v>44429</v>
      </c>
      <c r="F143" s="2">
        <v>62359</v>
      </c>
    </row>
    <row r="144" spans="1:6" x14ac:dyDescent="0.3">
      <c r="A144">
        <v>2020</v>
      </c>
      <c r="B144" t="s">
        <v>52</v>
      </c>
      <c r="C144" t="s">
        <v>47</v>
      </c>
      <c r="D144" s="1">
        <v>9214</v>
      </c>
      <c r="E144" s="1">
        <v>458262</v>
      </c>
      <c r="F144" s="2">
        <v>61039</v>
      </c>
    </row>
    <row r="145" spans="1:6" x14ac:dyDescent="0.3">
      <c r="A145">
        <v>2020</v>
      </c>
      <c r="B145" t="s">
        <v>52</v>
      </c>
      <c r="C145" t="s">
        <v>48</v>
      </c>
      <c r="D145">
        <v>620</v>
      </c>
      <c r="E145" s="1">
        <v>9580</v>
      </c>
      <c r="F145" s="2">
        <v>70308</v>
      </c>
    </row>
    <row r="146" spans="1:6" x14ac:dyDescent="0.3">
      <c r="A146">
        <v>2020</v>
      </c>
      <c r="B146" t="s">
        <v>54</v>
      </c>
      <c r="C146" t="s">
        <v>1</v>
      </c>
      <c r="D146" s="1">
        <v>32424</v>
      </c>
      <c r="E146" s="1">
        <v>372620</v>
      </c>
      <c r="F146" s="2">
        <v>45853</v>
      </c>
    </row>
    <row r="147" spans="1:6" x14ac:dyDescent="0.3">
      <c r="A147">
        <v>2020</v>
      </c>
      <c r="B147" t="s">
        <v>54</v>
      </c>
      <c r="C147" t="s">
        <v>2</v>
      </c>
      <c r="D147" s="1">
        <v>33859</v>
      </c>
      <c r="E147" s="1">
        <v>546143</v>
      </c>
      <c r="F147" s="2">
        <v>51498</v>
      </c>
    </row>
    <row r="148" spans="1:6" x14ac:dyDescent="0.3">
      <c r="A148">
        <v>2020</v>
      </c>
      <c r="B148" t="s">
        <v>54</v>
      </c>
      <c r="C148" t="s">
        <v>3</v>
      </c>
      <c r="D148" s="1">
        <v>21836</v>
      </c>
      <c r="E148" s="1">
        <v>244074</v>
      </c>
      <c r="F148" s="2">
        <v>45673</v>
      </c>
    </row>
    <row r="149" spans="1:6" x14ac:dyDescent="0.3">
      <c r="A149">
        <v>2020</v>
      </c>
      <c r="B149" t="s">
        <v>54</v>
      </c>
      <c r="C149" t="s">
        <v>4</v>
      </c>
      <c r="D149" s="1">
        <v>200632</v>
      </c>
      <c r="E149" s="1">
        <v>2888684</v>
      </c>
      <c r="F149" s="2">
        <v>58800</v>
      </c>
    </row>
    <row r="150" spans="1:6" x14ac:dyDescent="0.3">
      <c r="A150">
        <v>2020</v>
      </c>
      <c r="B150" t="s">
        <v>54</v>
      </c>
      <c r="C150" t="s">
        <v>5</v>
      </c>
      <c r="D150" s="1">
        <v>36421</v>
      </c>
      <c r="E150" s="1">
        <v>465887</v>
      </c>
      <c r="F150" s="2">
        <v>55719</v>
      </c>
    </row>
    <row r="151" spans="1:6" x14ac:dyDescent="0.3">
      <c r="A151">
        <v>2020</v>
      </c>
      <c r="B151" t="s">
        <v>54</v>
      </c>
      <c r="C151" t="s">
        <v>6</v>
      </c>
      <c r="D151" s="1">
        <v>24725</v>
      </c>
      <c r="E151" s="1">
        <v>276491</v>
      </c>
      <c r="F151" s="2">
        <v>55859</v>
      </c>
    </row>
    <row r="152" spans="1:6" x14ac:dyDescent="0.3">
      <c r="A152">
        <v>2020</v>
      </c>
      <c r="B152" t="s">
        <v>54</v>
      </c>
      <c r="C152" t="s">
        <v>7</v>
      </c>
      <c r="D152" s="1">
        <v>7050</v>
      </c>
      <c r="E152" s="1">
        <v>76267</v>
      </c>
      <c r="F152" s="2">
        <v>45667</v>
      </c>
    </row>
    <row r="153" spans="1:6" x14ac:dyDescent="0.3">
      <c r="A153">
        <v>2020</v>
      </c>
      <c r="B153" t="s">
        <v>54</v>
      </c>
      <c r="C153" t="s">
        <v>8</v>
      </c>
      <c r="D153" s="1">
        <v>142700</v>
      </c>
      <c r="E153" s="1">
        <v>1739110</v>
      </c>
      <c r="F153" s="2">
        <v>49391</v>
      </c>
    </row>
    <row r="154" spans="1:6" x14ac:dyDescent="0.3">
      <c r="A154">
        <v>2020</v>
      </c>
      <c r="B154" t="s">
        <v>54</v>
      </c>
      <c r="C154" t="s">
        <v>9</v>
      </c>
      <c r="D154" s="1">
        <v>64380</v>
      </c>
      <c r="E154" s="1">
        <v>913981</v>
      </c>
      <c r="F154" s="2">
        <v>52104</v>
      </c>
    </row>
    <row r="155" spans="1:6" x14ac:dyDescent="0.3">
      <c r="A155">
        <v>2020</v>
      </c>
      <c r="B155" t="s">
        <v>54</v>
      </c>
      <c r="C155" t="s">
        <v>10</v>
      </c>
      <c r="D155" s="1">
        <v>12742</v>
      </c>
      <c r="E155" s="1">
        <v>143264</v>
      </c>
      <c r="F155" s="2">
        <v>44610</v>
      </c>
    </row>
    <row r="156" spans="1:6" x14ac:dyDescent="0.3">
      <c r="A156">
        <v>2020</v>
      </c>
      <c r="B156" t="s">
        <v>54</v>
      </c>
      <c r="C156" t="s">
        <v>11</v>
      </c>
      <c r="D156" s="1">
        <v>78196</v>
      </c>
      <c r="E156" s="1">
        <v>1140749</v>
      </c>
      <c r="F156" s="2">
        <v>55780</v>
      </c>
    </row>
    <row r="157" spans="1:6" x14ac:dyDescent="0.3">
      <c r="A157">
        <v>2020</v>
      </c>
      <c r="B157" t="s">
        <v>54</v>
      </c>
      <c r="C157" t="s">
        <v>12</v>
      </c>
      <c r="D157" s="1">
        <v>40846</v>
      </c>
      <c r="E157" s="1">
        <v>583686</v>
      </c>
      <c r="F157" s="2">
        <v>45931</v>
      </c>
    </row>
    <row r="158" spans="1:6" x14ac:dyDescent="0.3">
      <c r="A158">
        <v>2020</v>
      </c>
      <c r="B158" t="s">
        <v>54</v>
      </c>
      <c r="C158" t="s">
        <v>13</v>
      </c>
      <c r="D158" s="1">
        <v>23479</v>
      </c>
      <c r="E158" s="1">
        <v>298376</v>
      </c>
      <c r="F158" s="2">
        <v>44146</v>
      </c>
    </row>
    <row r="159" spans="1:6" x14ac:dyDescent="0.3">
      <c r="A159">
        <v>2020</v>
      </c>
      <c r="B159" t="s">
        <v>54</v>
      </c>
      <c r="C159" t="s">
        <v>14</v>
      </c>
      <c r="D159" s="1">
        <v>19497</v>
      </c>
      <c r="E159" s="1">
        <v>255575</v>
      </c>
      <c r="F159" s="2">
        <v>46012</v>
      </c>
    </row>
    <row r="160" spans="1:6" x14ac:dyDescent="0.3">
      <c r="A160">
        <v>2020</v>
      </c>
      <c r="B160" t="s">
        <v>54</v>
      </c>
      <c r="C160" t="s">
        <v>15</v>
      </c>
      <c r="D160" s="1">
        <v>28266</v>
      </c>
      <c r="E160" s="1">
        <v>393361</v>
      </c>
      <c r="F160" s="2">
        <v>46839</v>
      </c>
    </row>
    <row r="161" spans="1:6" x14ac:dyDescent="0.3">
      <c r="A161">
        <v>2020</v>
      </c>
      <c r="B161" t="s">
        <v>54</v>
      </c>
      <c r="C161" t="s">
        <v>16</v>
      </c>
      <c r="D161" s="1">
        <v>31210</v>
      </c>
      <c r="E161" s="1">
        <v>358336</v>
      </c>
      <c r="F161" s="2">
        <v>46029</v>
      </c>
    </row>
    <row r="162" spans="1:6" x14ac:dyDescent="0.3">
      <c r="A162">
        <v>2020</v>
      </c>
      <c r="B162" t="s">
        <v>54</v>
      </c>
      <c r="C162" t="s">
        <v>17</v>
      </c>
      <c r="D162" s="1">
        <v>10546</v>
      </c>
      <c r="E162" s="1">
        <v>111483</v>
      </c>
      <c r="F162" s="2">
        <v>43084</v>
      </c>
    </row>
    <row r="163" spans="1:6" x14ac:dyDescent="0.3">
      <c r="A163">
        <v>2020</v>
      </c>
      <c r="B163" t="s">
        <v>54</v>
      </c>
      <c r="C163" t="s">
        <v>18</v>
      </c>
      <c r="D163" s="1">
        <v>31685</v>
      </c>
      <c r="E163" s="1">
        <v>441680</v>
      </c>
      <c r="F163" s="2">
        <v>50800</v>
      </c>
    </row>
    <row r="164" spans="1:6" x14ac:dyDescent="0.3">
      <c r="A164">
        <v>2020</v>
      </c>
      <c r="B164" t="s">
        <v>54</v>
      </c>
      <c r="C164" t="s">
        <v>19</v>
      </c>
      <c r="D164" s="1">
        <v>40751</v>
      </c>
      <c r="E164" s="1">
        <v>526726</v>
      </c>
      <c r="F164" s="2">
        <v>61082</v>
      </c>
    </row>
    <row r="165" spans="1:6" x14ac:dyDescent="0.3">
      <c r="A165">
        <v>2020</v>
      </c>
      <c r="B165" t="s">
        <v>54</v>
      </c>
      <c r="C165" t="s">
        <v>20</v>
      </c>
      <c r="D165" s="1">
        <v>55149</v>
      </c>
      <c r="E165" s="1">
        <v>745824</v>
      </c>
      <c r="F165" s="2">
        <v>51869</v>
      </c>
    </row>
    <row r="166" spans="1:6" x14ac:dyDescent="0.3">
      <c r="A166">
        <v>2020</v>
      </c>
      <c r="B166" t="s">
        <v>54</v>
      </c>
      <c r="C166" t="s">
        <v>21</v>
      </c>
      <c r="D166" s="1">
        <v>37255</v>
      </c>
      <c r="E166" s="1">
        <v>499190</v>
      </c>
      <c r="F166" s="2">
        <v>53843</v>
      </c>
    </row>
    <row r="167" spans="1:6" x14ac:dyDescent="0.3">
      <c r="A167">
        <v>2020</v>
      </c>
      <c r="B167" t="s">
        <v>54</v>
      </c>
      <c r="C167" t="s">
        <v>22</v>
      </c>
      <c r="D167" s="1">
        <v>19589</v>
      </c>
      <c r="E167" s="1">
        <v>226629</v>
      </c>
      <c r="F167" s="2">
        <v>40176</v>
      </c>
    </row>
    <row r="168" spans="1:6" x14ac:dyDescent="0.3">
      <c r="A168">
        <v>2020</v>
      </c>
      <c r="B168" t="s">
        <v>54</v>
      </c>
      <c r="C168" t="s">
        <v>23</v>
      </c>
      <c r="D168" s="1">
        <v>39646</v>
      </c>
      <c r="E168" s="1">
        <v>519916</v>
      </c>
      <c r="F168" s="2">
        <v>46520</v>
      </c>
    </row>
    <row r="169" spans="1:6" x14ac:dyDescent="0.3">
      <c r="A169">
        <v>2020</v>
      </c>
      <c r="B169" t="s">
        <v>54</v>
      </c>
      <c r="C169" t="s">
        <v>24</v>
      </c>
      <c r="D169" s="1">
        <v>9323</v>
      </c>
      <c r="E169" s="1">
        <v>89315</v>
      </c>
      <c r="F169" s="2">
        <v>43996</v>
      </c>
    </row>
    <row r="170" spans="1:6" x14ac:dyDescent="0.3">
      <c r="A170">
        <v>2020</v>
      </c>
      <c r="B170" t="s">
        <v>54</v>
      </c>
      <c r="C170" t="s">
        <v>25</v>
      </c>
      <c r="D170" s="1">
        <v>14748</v>
      </c>
      <c r="E170" s="1">
        <v>182745</v>
      </c>
      <c r="F170" s="2">
        <v>44095</v>
      </c>
    </row>
    <row r="171" spans="1:6" x14ac:dyDescent="0.3">
      <c r="A171">
        <v>2020</v>
      </c>
      <c r="B171" t="s">
        <v>54</v>
      </c>
      <c r="C171" t="s">
        <v>26</v>
      </c>
      <c r="D171" s="1">
        <v>15481</v>
      </c>
      <c r="E171" s="1">
        <v>252623</v>
      </c>
      <c r="F171" s="2">
        <v>48334</v>
      </c>
    </row>
    <row r="172" spans="1:6" x14ac:dyDescent="0.3">
      <c r="A172">
        <v>2020</v>
      </c>
      <c r="B172" t="s">
        <v>54</v>
      </c>
      <c r="C172" t="s">
        <v>27</v>
      </c>
      <c r="D172" s="1">
        <v>12460</v>
      </c>
      <c r="E172" s="1">
        <v>133196</v>
      </c>
      <c r="F172" s="2">
        <v>54425</v>
      </c>
    </row>
    <row r="173" spans="1:6" x14ac:dyDescent="0.3">
      <c r="A173">
        <v>2020</v>
      </c>
      <c r="B173" t="s">
        <v>54</v>
      </c>
      <c r="C173" t="s">
        <v>28</v>
      </c>
      <c r="D173" s="1">
        <v>54606</v>
      </c>
      <c r="E173" s="1">
        <v>820259</v>
      </c>
      <c r="F173" s="2">
        <v>58675</v>
      </c>
    </row>
    <row r="174" spans="1:6" x14ac:dyDescent="0.3">
      <c r="A174">
        <v>2020</v>
      </c>
      <c r="B174" t="s">
        <v>54</v>
      </c>
      <c r="C174" t="s">
        <v>29</v>
      </c>
      <c r="D174" s="1">
        <v>10949</v>
      </c>
      <c r="E174" s="1">
        <v>130261</v>
      </c>
      <c r="F174" s="2">
        <v>41086</v>
      </c>
    </row>
    <row r="175" spans="1:6" x14ac:dyDescent="0.3">
      <c r="A175">
        <v>2020</v>
      </c>
      <c r="B175" t="s">
        <v>54</v>
      </c>
      <c r="C175" t="s">
        <v>30</v>
      </c>
      <c r="D175" s="1">
        <v>118946</v>
      </c>
      <c r="E175" s="1">
        <v>1366746</v>
      </c>
      <c r="F175" s="2">
        <v>57939</v>
      </c>
    </row>
    <row r="176" spans="1:6" x14ac:dyDescent="0.3">
      <c r="A176">
        <v>2020</v>
      </c>
      <c r="B176" t="s">
        <v>54</v>
      </c>
      <c r="C176" t="s">
        <v>31</v>
      </c>
      <c r="D176" s="1">
        <v>63455</v>
      </c>
      <c r="E176" s="1">
        <v>844765</v>
      </c>
      <c r="F176" s="2">
        <v>47171</v>
      </c>
    </row>
    <row r="177" spans="1:6" x14ac:dyDescent="0.3">
      <c r="A177">
        <v>2020</v>
      </c>
      <c r="B177" t="s">
        <v>54</v>
      </c>
      <c r="C177" t="s">
        <v>32</v>
      </c>
      <c r="D177" s="1">
        <v>7745</v>
      </c>
      <c r="E177" s="1">
        <v>86570</v>
      </c>
      <c r="F177" s="2">
        <v>52657</v>
      </c>
    </row>
    <row r="178" spans="1:6" x14ac:dyDescent="0.3">
      <c r="A178">
        <v>2020</v>
      </c>
      <c r="B178" t="s">
        <v>54</v>
      </c>
      <c r="C178" t="s">
        <v>33</v>
      </c>
      <c r="D178" s="1">
        <v>68987</v>
      </c>
      <c r="E178" s="1">
        <v>998325</v>
      </c>
      <c r="F178" s="2">
        <v>48088</v>
      </c>
    </row>
    <row r="179" spans="1:6" x14ac:dyDescent="0.3">
      <c r="A179">
        <v>2020</v>
      </c>
      <c r="B179" t="s">
        <v>54</v>
      </c>
      <c r="C179" t="s">
        <v>34</v>
      </c>
      <c r="D179" s="1">
        <v>23912</v>
      </c>
      <c r="E179" s="1">
        <v>301828</v>
      </c>
      <c r="F179" s="2">
        <v>43388</v>
      </c>
    </row>
    <row r="180" spans="1:6" x14ac:dyDescent="0.3">
      <c r="A180">
        <v>2020</v>
      </c>
      <c r="B180" t="s">
        <v>54</v>
      </c>
      <c r="C180" t="s">
        <v>35</v>
      </c>
      <c r="D180" s="1">
        <v>26241</v>
      </c>
      <c r="E180" s="1">
        <v>346783</v>
      </c>
      <c r="F180" s="2">
        <v>49251</v>
      </c>
    </row>
    <row r="181" spans="1:6" x14ac:dyDescent="0.3">
      <c r="A181">
        <v>2020</v>
      </c>
      <c r="B181" t="s">
        <v>54</v>
      </c>
      <c r="C181" t="s">
        <v>36</v>
      </c>
      <c r="D181" s="1">
        <v>73985</v>
      </c>
      <c r="E181" s="1">
        <v>1054388</v>
      </c>
      <c r="F181" s="2">
        <v>49535</v>
      </c>
    </row>
    <row r="182" spans="1:6" x14ac:dyDescent="0.3">
      <c r="A182">
        <v>2020</v>
      </c>
      <c r="B182" t="s">
        <v>54</v>
      </c>
      <c r="C182" t="s">
        <v>37</v>
      </c>
      <c r="D182" s="1">
        <v>7816</v>
      </c>
      <c r="E182" s="1">
        <v>70764</v>
      </c>
      <c r="F182" s="2">
        <v>49493</v>
      </c>
    </row>
    <row r="183" spans="1:6" x14ac:dyDescent="0.3">
      <c r="A183">
        <v>2020</v>
      </c>
      <c r="B183" t="s">
        <v>54</v>
      </c>
      <c r="C183" t="s">
        <v>38</v>
      </c>
      <c r="D183" s="1">
        <v>31674</v>
      </c>
      <c r="E183" s="1">
        <v>400537</v>
      </c>
      <c r="F183" s="2">
        <v>43717</v>
      </c>
    </row>
    <row r="184" spans="1:6" x14ac:dyDescent="0.3">
      <c r="A184">
        <v>2020</v>
      </c>
      <c r="B184" t="s">
        <v>54</v>
      </c>
      <c r="C184" t="s">
        <v>39</v>
      </c>
      <c r="D184" s="1">
        <v>8068</v>
      </c>
      <c r="E184" s="1">
        <v>83179</v>
      </c>
      <c r="F184" s="2">
        <v>44162</v>
      </c>
    </row>
    <row r="185" spans="1:6" x14ac:dyDescent="0.3">
      <c r="A185">
        <v>2020</v>
      </c>
      <c r="B185" t="s">
        <v>54</v>
      </c>
      <c r="C185" t="s">
        <v>40</v>
      </c>
      <c r="D185" s="1">
        <v>40806</v>
      </c>
      <c r="E185" s="1">
        <v>627005</v>
      </c>
      <c r="F185" s="2">
        <v>50111</v>
      </c>
    </row>
    <row r="186" spans="1:6" x14ac:dyDescent="0.3">
      <c r="A186">
        <v>2020</v>
      </c>
      <c r="B186" t="s">
        <v>54</v>
      </c>
      <c r="C186" t="s">
        <v>41</v>
      </c>
      <c r="D186" s="1">
        <v>152438</v>
      </c>
      <c r="E186" s="1">
        <v>2453267</v>
      </c>
      <c r="F186" s="2">
        <v>56485</v>
      </c>
    </row>
    <row r="187" spans="1:6" x14ac:dyDescent="0.3">
      <c r="A187">
        <v>2020</v>
      </c>
      <c r="B187" t="s">
        <v>54</v>
      </c>
      <c r="C187" t="s">
        <v>42</v>
      </c>
      <c r="D187" s="1">
        <v>20535</v>
      </c>
      <c r="E187" s="1">
        <v>288623</v>
      </c>
      <c r="F187" s="2">
        <v>49353</v>
      </c>
    </row>
    <row r="188" spans="1:6" x14ac:dyDescent="0.3">
      <c r="A188">
        <v>2020</v>
      </c>
      <c r="B188" t="s">
        <v>54</v>
      </c>
      <c r="C188" t="s">
        <v>43</v>
      </c>
      <c r="D188" s="1">
        <v>5003</v>
      </c>
      <c r="E188" s="1">
        <v>49851</v>
      </c>
      <c r="F188" s="2">
        <v>45701</v>
      </c>
    </row>
    <row r="189" spans="1:6" x14ac:dyDescent="0.3">
      <c r="A189">
        <v>2020</v>
      </c>
      <c r="B189" t="s">
        <v>54</v>
      </c>
      <c r="C189" t="s">
        <v>44</v>
      </c>
      <c r="D189" s="1">
        <v>42564</v>
      </c>
      <c r="E189" s="1">
        <v>627729</v>
      </c>
      <c r="F189" s="2">
        <v>48371</v>
      </c>
    </row>
    <row r="190" spans="1:6" x14ac:dyDescent="0.3">
      <c r="A190">
        <v>2020</v>
      </c>
      <c r="B190" t="s">
        <v>54</v>
      </c>
      <c r="C190" t="s">
        <v>45</v>
      </c>
      <c r="D190" s="1">
        <v>38688</v>
      </c>
      <c r="E190" s="1">
        <v>615415</v>
      </c>
      <c r="F190" s="2">
        <v>74160</v>
      </c>
    </row>
    <row r="191" spans="1:6" x14ac:dyDescent="0.3">
      <c r="A191">
        <v>2020</v>
      </c>
      <c r="B191" t="s">
        <v>54</v>
      </c>
      <c r="C191" t="s">
        <v>46</v>
      </c>
      <c r="D191" s="1">
        <v>10611</v>
      </c>
      <c r="E191" s="1">
        <v>118677</v>
      </c>
      <c r="F191" s="2">
        <v>42085</v>
      </c>
    </row>
    <row r="192" spans="1:6" x14ac:dyDescent="0.3">
      <c r="A192">
        <v>2020</v>
      </c>
      <c r="B192" t="s">
        <v>54</v>
      </c>
      <c r="C192" t="s">
        <v>47</v>
      </c>
      <c r="D192" s="1">
        <v>35812</v>
      </c>
      <c r="E192" s="1">
        <v>517930</v>
      </c>
      <c r="F192" s="2">
        <v>45165</v>
      </c>
    </row>
    <row r="193" spans="1:6" x14ac:dyDescent="0.3">
      <c r="A193">
        <v>2020</v>
      </c>
      <c r="B193" t="s">
        <v>54</v>
      </c>
      <c r="C193" t="s">
        <v>48</v>
      </c>
      <c r="D193" s="1">
        <v>4840</v>
      </c>
      <c r="E193" s="1">
        <v>48509</v>
      </c>
      <c r="F193" s="2">
        <v>44879</v>
      </c>
    </row>
    <row r="194" spans="1:6" x14ac:dyDescent="0.3">
      <c r="A194">
        <v>2020</v>
      </c>
      <c r="B194" t="s">
        <v>53</v>
      </c>
      <c r="C194" t="s">
        <v>1</v>
      </c>
      <c r="D194" s="1">
        <v>2566</v>
      </c>
      <c r="E194" s="1">
        <v>19310</v>
      </c>
      <c r="F194" s="2">
        <v>69393</v>
      </c>
    </row>
    <row r="195" spans="1:6" x14ac:dyDescent="0.3">
      <c r="A195">
        <v>2020</v>
      </c>
      <c r="B195" t="s">
        <v>53</v>
      </c>
      <c r="C195" t="s">
        <v>2</v>
      </c>
      <c r="D195" s="1">
        <v>4017</v>
      </c>
      <c r="E195" s="1">
        <v>45513</v>
      </c>
      <c r="F195" s="2">
        <v>90871</v>
      </c>
    </row>
    <row r="196" spans="1:6" x14ac:dyDescent="0.3">
      <c r="A196">
        <v>2020</v>
      </c>
      <c r="B196" t="s">
        <v>53</v>
      </c>
      <c r="C196" t="s">
        <v>3</v>
      </c>
      <c r="D196" s="1">
        <v>1536</v>
      </c>
      <c r="E196" s="1">
        <v>11509</v>
      </c>
      <c r="F196" s="2">
        <v>69820</v>
      </c>
    </row>
    <row r="197" spans="1:6" x14ac:dyDescent="0.3">
      <c r="A197">
        <v>2020</v>
      </c>
      <c r="B197" t="s">
        <v>53</v>
      </c>
      <c r="C197" t="s">
        <v>4</v>
      </c>
      <c r="D197" s="1">
        <v>29491</v>
      </c>
      <c r="E197" s="1">
        <v>527549</v>
      </c>
      <c r="F197" s="2">
        <v>217892</v>
      </c>
    </row>
    <row r="198" spans="1:6" x14ac:dyDescent="0.3">
      <c r="A198">
        <v>2020</v>
      </c>
      <c r="B198" t="s">
        <v>53</v>
      </c>
      <c r="C198" t="s">
        <v>5</v>
      </c>
      <c r="D198" s="1">
        <v>4548</v>
      </c>
      <c r="E198" s="1">
        <v>74867</v>
      </c>
      <c r="F198" s="2">
        <v>123495</v>
      </c>
    </row>
    <row r="199" spans="1:6" x14ac:dyDescent="0.3">
      <c r="A199">
        <v>2020</v>
      </c>
      <c r="B199" t="s">
        <v>53</v>
      </c>
      <c r="C199" t="s">
        <v>6</v>
      </c>
      <c r="D199" s="1">
        <v>2880</v>
      </c>
      <c r="E199" s="1">
        <v>29237</v>
      </c>
      <c r="F199" s="2">
        <v>138917</v>
      </c>
    </row>
    <row r="200" spans="1:6" x14ac:dyDescent="0.3">
      <c r="A200">
        <v>2020</v>
      </c>
      <c r="B200" t="s">
        <v>53</v>
      </c>
      <c r="C200" t="s">
        <v>7</v>
      </c>
      <c r="D200">
        <v>549</v>
      </c>
      <c r="E200" s="1">
        <v>3622</v>
      </c>
      <c r="F200" s="2">
        <v>78966</v>
      </c>
    </row>
    <row r="201" spans="1:6" x14ac:dyDescent="0.3">
      <c r="A201">
        <v>2020</v>
      </c>
      <c r="B201" t="s">
        <v>53</v>
      </c>
      <c r="C201" t="s">
        <v>8</v>
      </c>
      <c r="D201" s="1">
        <v>12659</v>
      </c>
      <c r="E201" s="1">
        <v>130298</v>
      </c>
      <c r="F201" s="2">
        <v>93350</v>
      </c>
    </row>
    <row r="202" spans="1:6" x14ac:dyDescent="0.3">
      <c r="A202">
        <v>2020</v>
      </c>
      <c r="B202" t="s">
        <v>53</v>
      </c>
      <c r="C202" t="s">
        <v>9</v>
      </c>
      <c r="D202" s="1">
        <v>6010</v>
      </c>
      <c r="E202" s="1">
        <v>109190</v>
      </c>
      <c r="F202" s="2">
        <v>108735</v>
      </c>
    </row>
    <row r="203" spans="1:6" x14ac:dyDescent="0.3">
      <c r="A203">
        <v>2020</v>
      </c>
      <c r="B203" t="s">
        <v>53</v>
      </c>
      <c r="C203" t="s">
        <v>10</v>
      </c>
      <c r="D203" s="1">
        <v>1385</v>
      </c>
      <c r="E203" s="1">
        <v>7346</v>
      </c>
      <c r="F203" s="2">
        <v>64408</v>
      </c>
    </row>
    <row r="204" spans="1:6" x14ac:dyDescent="0.3">
      <c r="A204">
        <v>2020</v>
      </c>
      <c r="B204" t="s">
        <v>53</v>
      </c>
      <c r="C204" t="s">
        <v>11</v>
      </c>
      <c r="D204" s="1">
        <v>7162</v>
      </c>
      <c r="E204" s="1">
        <v>87520</v>
      </c>
      <c r="F204" s="2">
        <v>110059</v>
      </c>
    </row>
    <row r="205" spans="1:6" x14ac:dyDescent="0.3">
      <c r="A205">
        <v>2020</v>
      </c>
      <c r="B205" t="s">
        <v>53</v>
      </c>
      <c r="C205" t="s">
        <v>12</v>
      </c>
      <c r="D205" s="1">
        <v>2521</v>
      </c>
      <c r="E205" s="1">
        <v>26075</v>
      </c>
      <c r="F205" s="2">
        <v>67191</v>
      </c>
    </row>
    <row r="206" spans="1:6" x14ac:dyDescent="0.3">
      <c r="A206">
        <v>2020</v>
      </c>
      <c r="B206" t="s">
        <v>53</v>
      </c>
      <c r="C206" t="s">
        <v>13</v>
      </c>
      <c r="D206" s="1">
        <v>1811</v>
      </c>
      <c r="E206" s="1">
        <v>19135</v>
      </c>
      <c r="F206" s="2">
        <v>66858</v>
      </c>
    </row>
    <row r="207" spans="1:6" x14ac:dyDescent="0.3">
      <c r="A207">
        <v>2020</v>
      </c>
      <c r="B207" t="s">
        <v>53</v>
      </c>
      <c r="C207" t="s">
        <v>14</v>
      </c>
      <c r="D207" s="1">
        <v>1561</v>
      </c>
      <c r="E207" s="1">
        <v>16734</v>
      </c>
      <c r="F207" s="2">
        <v>73749</v>
      </c>
    </row>
    <row r="208" spans="1:6" x14ac:dyDescent="0.3">
      <c r="A208">
        <v>2020</v>
      </c>
      <c r="B208" t="s">
        <v>53</v>
      </c>
      <c r="C208" t="s">
        <v>15</v>
      </c>
      <c r="D208" s="1">
        <v>2111</v>
      </c>
      <c r="E208" s="1">
        <v>20268</v>
      </c>
      <c r="F208" s="2">
        <v>63462</v>
      </c>
    </row>
    <row r="209" spans="1:6" x14ac:dyDescent="0.3">
      <c r="A209">
        <v>2020</v>
      </c>
      <c r="B209" t="s">
        <v>53</v>
      </c>
      <c r="C209" t="s">
        <v>16</v>
      </c>
      <c r="D209" s="1">
        <v>1935</v>
      </c>
      <c r="E209" s="1">
        <v>18712</v>
      </c>
      <c r="F209" s="2">
        <v>65700</v>
      </c>
    </row>
    <row r="210" spans="1:6" x14ac:dyDescent="0.3">
      <c r="A210">
        <v>2020</v>
      </c>
      <c r="B210" t="s">
        <v>53</v>
      </c>
      <c r="C210" t="s">
        <v>17</v>
      </c>
      <c r="D210">
        <v>916</v>
      </c>
      <c r="E210" s="1">
        <v>6415</v>
      </c>
      <c r="F210" s="2">
        <v>64265</v>
      </c>
    </row>
    <row r="211" spans="1:6" x14ac:dyDescent="0.3">
      <c r="A211">
        <v>2020</v>
      </c>
      <c r="B211" t="s">
        <v>53</v>
      </c>
      <c r="C211" t="s">
        <v>18</v>
      </c>
      <c r="D211" s="1">
        <v>2855</v>
      </c>
      <c r="E211" s="1">
        <v>33029</v>
      </c>
      <c r="F211" s="2">
        <v>110569</v>
      </c>
    </row>
    <row r="212" spans="1:6" x14ac:dyDescent="0.3">
      <c r="A212">
        <v>2020</v>
      </c>
      <c r="B212" t="s">
        <v>53</v>
      </c>
      <c r="C212" t="s">
        <v>19</v>
      </c>
      <c r="D212" s="1">
        <v>6073</v>
      </c>
      <c r="E212" s="1">
        <v>89231</v>
      </c>
      <c r="F212" s="2">
        <v>146746</v>
      </c>
    </row>
    <row r="213" spans="1:6" x14ac:dyDescent="0.3">
      <c r="A213">
        <v>2020</v>
      </c>
      <c r="B213" t="s">
        <v>53</v>
      </c>
      <c r="C213" t="s">
        <v>20</v>
      </c>
      <c r="D213" s="1">
        <v>7671</v>
      </c>
      <c r="E213" s="1">
        <v>50511</v>
      </c>
      <c r="F213" s="2">
        <v>88745</v>
      </c>
    </row>
    <row r="214" spans="1:6" x14ac:dyDescent="0.3">
      <c r="A214">
        <v>2020</v>
      </c>
      <c r="B214" t="s">
        <v>53</v>
      </c>
      <c r="C214" t="s">
        <v>21</v>
      </c>
      <c r="D214" s="1">
        <v>4304</v>
      </c>
      <c r="E214" s="1">
        <v>43145</v>
      </c>
      <c r="F214" s="2">
        <v>92292</v>
      </c>
    </row>
    <row r="215" spans="1:6" x14ac:dyDescent="0.3">
      <c r="A215">
        <v>2020</v>
      </c>
      <c r="B215" t="s">
        <v>53</v>
      </c>
      <c r="C215" t="s">
        <v>22</v>
      </c>
      <c r="D215">
        <v>964</v>
      </c>
      <c r="E215" s="1">
        <v>9629</v>
      </c>
      <c r="F215" s="2">
        <v>54301</v>
      </c>
    </row>
    <row r="216" spans="1:6" x14ac:dyDescent="0.3">
      <c r="A216">
        <v>2020</v>
      </c>
      <c r="B216" t="s">
        <v>53</v>
      </c>
      <c r="C216" t="s">
        <v>23</v>
      </c>
      <c r="D216" s="1">
        <v>3562</v>
      </c>
      <c r="E216" s="1">
        <v>43675</v>
      </c>
      <c r="F216" s="2">
        <v>89327</v>
      </c>
    </row>
    <row r="217" spans="1:6" x14ac:dyDescent="0.3">
      <c r="A217">
        <v>2020</v>
      </c>
      <c r="B217" t="s">
        <v>53</v>
      </c>
      <c r="C217" t="s">
        <v>24</v>
      </c>
      <c r="D217">
        <v>856</v>
      </c>
      <c r="E217" s="1">
        <v>5797</v>
      </c>
      <c r="F217" s="2">
        <v>65673</v>
      </c>
    </row>
    <row r="218" spans="1:6" x14ac:dyDescent="0.3">
      <c r="A218">
        <v>2020</v>
      </c>
      <c r="B218" t="s">
        <v>53</v>
      </c>
      <c r="C218" t="s">
        <v>25</v>
      </c>
      <c r="D218" s="1">
        <v>1071</v>
      </c>
      <c r="E218" s="1">
        <v>16165</v>
      </c>
      <c r="F218" s="2">
        <v>76361</v>
      </c>
    </row>
    <row r="219" spans="1:6" x14ac:dyDescent="0.3">
      <c r="A219">
        <v>2020</v>
      </c>
      <c r="B219" t="s">
        <v>53</v>
      </c>
      <c r="C219" t="s">
        <v>26</v>
      </c>
      <c r="D219" s="1">
        <v>1609</v>
      </c>
      <c r="E219" s="1">
        <v>13306</v>
      </c>
      <c r="F219" s="2">
        <v>88353</v>
      </c>
    </row>
    <row r="220" spans="1:6" x14ac:dyDescent="0.3">
      <c r="A220">
        <v>2020</v>
      </c>
      <c r="B220" t="s">
        <v>53</v>
      </c>
      <c r="C220" t="s">
        <v>27</v>
      </c>
      <c r="D220" s="1">
        <v>1168</v>
      </c>
      <c r="E220" s="1">
        <v>11735</v>
      </c>
      <c r="F220" s="2">
        <v>107194</v>
      </c>
    </row>
    <row r="221" spans="1:6" x14ac:dyDescent="0.3">
      <c r="A221">
        <v>2020</v>
      </c>
      <c r="B221" t="s">
        <v>53</v>
      </c>
      <c r="C221" t="s">
        <v>28</v>
      </c>
      <c r="D221" s="1">
        <v>3965</v>
      </c>
      <c r="E221" s="1">
        <v>67885</v>
      </c>
      <c r="F221" s="2">
        <v>130541</v>
      </c>
    </row>
    <row r="222" spans="1:6" x14ac:dyDescent="0.3">
      <c r="A222">
        <v>2020</v>
      </c>
      <c r="B222" t="s">
        <v>53</v>
      </c>
      <c r="C222" t="s">
        <v>29</v>
      </c>
      <c r="D222" s="1">
        <v>1108</v>
      </c>
      <c r="E222" s="1">
        <v>9076</v>
      </c>
      <c r="F222" s="2">
        <v>62393</v>
      </c>
    </row>
    <row r="223" spans="1:6" x14ac:dyDescent="0.3">
      <c r="A223">
        <v>2020</v>
      </c>
      <c r="B223" t="s">
        <v>53</v>
      </c>
      <c r="C223" t="s">
        <v>30</v>
      </c>
      <c r="D223" s="1">
        <v>14380</v>
      </c>
      <c r="E223" s="1">
        <v>267749</v>
      </c>
      <c r="F223" s="2">
        <v>154357</v>
      </c>
    </row>
    <row r="224" spans="1:6" x14ac:dyDescent="0.3">
      <c r="A224">
        <v>2020</v>
      </c>
      <c r="B224" t="s">
        <v>53</v>
      </c>
      <c r="C224" t="s">
        <v>31</v>
      </c>
      <c r="D224" s="1">
        <v>6302</v>
      </c>
      <c r="E224" s="1">
        <v>73440</v>
      </c>
      <c r="F224" s="2">
        <v>96207</v>
      </c>
    </row>
    <row r="225" spans="1:6" x14ac:dyDescent="0.3">
      <c r="A225">
        <v>2020</v>
      </c>
      <c r="B225" t="s">
        <v>53</v>
      </c>
      <c r="C225" t="s">
        <v>32</v>
      </c>
      <c r="D225">
        <v>417</v>
      </c>
      <c r="E225" s="1">
        <v>5780</v>
      </c>
      <c r="F225" s="2">
        <v>79624</v>
      </c>
    </row>
    <row r="226" spans="1:6" x14ac:dyDescent="0.3">
      <c r="A226">
        <v>2020</v>
      </c>
      <c r="B226" t="s">
        <v>53</v>
      </c>
      <c r="C226" t="s">
        <v>33</v>
      </c>
      <c r="D226" s="1">
        <v>5303</v>
      </c>
      <c r="E226" s="1">
        <v>63865</v>
      </c>
      <c r="F226" s="2">
        <v>80052</v>
      </c>
    </row>
    <row r="227" spans="1:6" x14ac:dyDescent="0.3">
      <c r="A227">
        <v>2020</v>
      </c>
      <c r="B227" t="s">
        <v>53</v>
      </c>
      <c r="C227" t="s">
        <v>34</v>
      </c>
      <c r="D227" s="1">
        <v>1572</v>
      </c>
      <c r="E227" s="1">
        <v>18256</v>
      </c>
      <c r="F227" s="2">
        <v>63710</v>
      </c>
    </row>
    <row r="228" spans="1:6" x14ac:dyDescent="0.3">
      <c r="A228">
        <v>2020</v>
      </c>
      <c r="B228" t="s">
        <v>53</v>
      </c>
      <c r="C228" t="s">
        <v>35</v>
      </c>
      <c r="D228" s="1">
        <v>4605</v>
      </c>
      <c r="E228" s="1">
        <v>33218</v>
      </c>
      <c r="F228" s="2">
        <v>101737</v>
      </c>
    </row>
    <row r="229" spans="1:6" x14ac:dyDescent="0.3">
      <c r="A229">
        <v>2020</v>
      </c>
      <c r="B229" t="s">
        <v>53</v>
      </c>
      <c r="C229" t="s">
        <v>36</v>
      </c>
      <c r="D229" s="1">
        <v>5891</v>
      </c>
      <c r="E229" s="1">
        <v>82872</v>
      </c>
      <c r="F229" s="2">
        <v>107388</v>
      </c>
    </row>
    <row r="230" spans="1:6" x14ac:dyDescent="0.3">
      <c r="A230">
        <v>2020</v>
      </c>
      <c r="B230" t="s">
        <v>53</v>
      </c>
      <c r="C230" t="s">
        <v>37</v>
      </c>
      <c r="D230">
        <v>762</v>
      </c>
      <c r="E230" s="1">
        <v>5243</v>
      </c>
      <c r="F230" s="2">
        <v>87286</v>
      </c>
    </row>
    <row r="231" spans="1:6" x14ac:dyDescent="0.3">
      <c r="A231">
        <v>2020</v>
      </c>
      <c r="B231" t="s">
        <v>53</v>
      </c>
      <c r="C231" t="s">
        <v>38</v>
      </c>
      <c r="D231" s="1">
        <v>3216</v>
      </c>
      <c r="E231" s="1">
        <v>24744</v>
      </c>
      <c r="F231" s="2">
        <v>73562</v>
      </c>
    </row>
    <row r="232" spans="1:6" x14ac:dyDescent="0.3">
      <c r="A232">
        <v>2020</v>
      </c>
      <c r="B232" t="s">
        <v>53</v>
      </c>
      <c r="C232" t="s">
        <v>39</v>
      </c>
      <c r="D232">
        <v>606</v>
      </c>
      <c r="E232" s="1">
        <v>5074</v>
      </c>
      <c r="F232" s="2">
        <v>58069</v>
      </c>
    </row>
    <row r="233" spans="1:6" x14ac:dyDescent="0.3">
      <c r="A233">
        <v>2020</v>
      </c>
      <c r="B233" t="s">
        <v>53</v>
      </c>
      <c r="C233" t="s">
        <v>40</v>
      </c>
      <c r="D233" s="1">
        <v>4525</v>
      </c>
      <c r="E233" s="1">
        <v>42929</v>
      </c>
      <c r="F233" s="2">
        <v>81293</v>
      </c>
    </row>
    <row r="234" spans="1:6" x14ac:dyDescent="0.3">
      <c r="A234">
        <v>2020</v>
      </c>
      <c r="B234" t="s">
        <v>53</v>
      </c>
      <c r="C234" t="s">
        <v>41</v>
      </c>
      <c r="D234" s="1">
        <v>11822</v>
      </c>
      <c r="E234" s="1">
        <v>198521</v>
      </c>
      <c r="F234" s="2">
        <v>102835</v>
      </c>
    </row>
    <row r="235" spans="1:6" x14ac:dyDescent="0.3">
      <c r="A235">
        <v>2020</v>
      </c>
      <c r="B235" t="s">
        <v>53</v>
      </c>
      <c r="C235" t="s">
        <v>42</v>
      </c>
      <c r="D235" s="1">
        <v>3177</v>
      </c>
      <c r="E235" s="1">
        <v>37222</v>
      </c>
      <c r="F235" s="2">
        <v>96974</v>
      </c>
    </row>
    <row r="236" spans="1:6" x14ac:dyDescent="0.3">
      <c r="A236">
        <v>2020</v>
      </c>
      <c r="B236" t="s">
        <v>53</v>
      </c>
      <c r="C236" t="s">
        <v>43</v>
      </c>
      <c r="D236">
        <v>584</v>
      </c>
      <c r="E236" s="1">
        <v>3961</v>
      </c>
      <c r="F236" s="2">
        <v>68605</v>
      </c>
    </row>
    <row r="237" spans="1:6" x14ac:dyDescent="0.3">
      <c r="A237">
        <v>2020</v>
      </c>
      <c r="B237" t="s">
        <v>53</v>
      </c>
      <c r="C237" t="s">
        <v>44</v>
      </c>
      <c r="D237" s="1">
        <v>4875</v>
      </c>
      <c r="E237" s="1">
        <v>64840</v>
      </c>
      <c r="F237" s="2">
        <v>117848</v>
      </c>
    </row>
    <row r="238" spans="1:6" x14ac:dyDescent="0.3">
      <c r="A238">
        <v>2020</v>
      </c>
      <c r="B238" t="s">
        <v>53</v>
      </c>
      <c r="C238" t="s">
        <v>45</v>
      </c>
      <c r="D238" s="1">
        <v>5419</v>
      </c>
      <c r="E238" s="1">
        <v>148556</v>
      </c>
      <c r="F238" s="2">
        <v>242273</v>
      </c>
    </row>
    <row r="239" spans="1:6" x14ac:dyDescent="0.3">
      <c r="A239">
        <v>2020</v>
      </c>
      <c r="B239" t="s">
        <v>53</v>
      </c>
      <c r="C239" t="s">
        <v>46</v>
      </c>
      <c r="D239">
        <v>825</v>
      </c>
      <c r="E239" s="1">
        <v>7215</v>
      </c>
      <c r="F239" s="2">
        <v>58063</v>
      </c>
    </row>
    <row r="240" spans="1:6" x14ac:dyDescent="0.3">
      <c r="A240">
        <v>2020</v>
      </c>
      <c r="B240" t="s">
        <v>53</v>
      </c>
      <c r="C240" t="s">
        <v>47</v>
      </c>
      <c r="D240" s="1">
        <v>2400</v>
      </c>
      <c r="E240" s="1">
        <v>44846</v>
      </c>
      <c r="F240" s="2">
        <v>88336</v>
      </c>
    </row>
    <row r="241" spans="1:6" x14ac:dyDescent="0.3">
      <c r="A241">
        <v>2020</v>
      </c>
      <c r="B241" t="s">
        <v>53</v>
      </c>
      <c r="C241" t="s">
        <v>48</v>
      </c>
      <c r="D241">
        <v>428</v>
      </c>
      <c r="E241" s="1">
        <v>3000</v>
      </c>
      <c r="F241" s="2">
        <v>54299</v>
      </c>
    </row>
    <row r="242" spans="1:6" x14ac:dyDescent="0.3">
      <c r="A242">
        <v>2020</v>
      </c>
      <c r="B242" t="s">
        <v>56</v>
      </c>
      <c r="C242" t="s">
        <v>1</v>
      </c>
      <c r="D242" s="1">
        <v>13880</v>
      </c>
      <c r="E242" s="1">
        <v>94715</v>
      </c>
      <c r="F242" s="2">
        <v>75982</v>
      </c>
    </row>
    <row r="243" spans="1:6" x14ac:dyDescent="0.3">
      <c r="A243">
        <v>2020</v>
      </c>
      <c r="B243" t="s">
        <v>56</v>
      </c>
      <c r="C243" t="s">
        <v>2</v>
      </c>
      <c r="D243" s="1">
        <v>20707</v>
      </c>
      <c r="E243" s="1">
        <v>225922</v>
      </c>
      <c r="F243" s="2">
        <v>82956</v>
      </c>
    </row>
    <row r="244" spans="1:6" x14ac:dyDescent="0.3">
      <c r="A244">
        <v>2020</v>
      </c>
      <c r="B244" t="s">
        <v>56</v>
      </c>
      <c r="C244" t="s">
        <v>3</v>
      </c>
      <c r="D244" s="1">
        <v>8906</v>
      </c>
      <c r="E244" s="1">
        <v>51950</v>
      </c>
      <c r="F244" s="2">
        <v>65321</v>
      </c>
    </row>
    <row r="245" spans="1:6" x14ac:dyDescent="0.3">
      <c r="A245">
        <v>2020</v>
      </c>
      <c r="B245" t="s">
        <v>56</v>
      </c>
      <c r="C245" t="s">
        <v>4</v>
      </c>
      <c r="D245" s="1">
        <v>112775</v>
      </c>
      <c r="E245" s="1">
        <v>817007</v>
      </c>
      <c r="F245" s="2">
        <v>124107</v>
      </c>
    </row>
    <row r="246" spans="1:6" x14ac:dyDescent="0.3">
      <c r="A246">
        <v>2020</v>
      </c>
      <c r="B246" t="s">
        <v>56</v>
      </c>
      <c r="C246" t="s">
        <v>5</v>
      </c>
      <c r="D246" s="1">
        <v>25139</v>
      </c>
      <c r="E246" s="1">
        <v>165271</v>
      </c>
      <c r="F246" s="2">
        <v>97276</v>
      </c>
    </row>
    <row r="247" spans="1:6" x14ac:dyDescent="0.3">
      <c r="A247">
        <v>2020</v>
      </c>
      <c r="B247" t="s">
        <v>56</v>
      </c>
      <c r="C247" t="s">
        <v>6</v>
      </c>
      <c r="D247" s="1">
        <v>11223</v>
      </c>
      <c r="E247" s="1">
        <v>118168</v>
      </c>
      <c r="F247" s="2">
        <v>165086</v>
      </c>
    </row>
    <row r="248" spans="1:6" x14ac:dyDescent="0.3">
      <c r="A248">
        <v>2020</v>
      </c>
      <c r="B248" t="s">
        <v>56</v>
      </c>
      <c r="C248" t="s">
        <v>7</v>
      </c>
      <c r="D248" s="1">
        <v>3005</v>
      </c>
      <c r="E248" s="1">
        <v>47390</v>
      </c>
      <c r="F248" s="2">
        <v>103154</v>
      </c>
    </row>
    <row r="249" spans="1:6" x14ac:dyDescent="0.3">
      <c r="A249">
        <v>2020</v>
      </c>
      <c r="B249" t="s">
        <v>56</v>
      </c>
      <c r="C249" t="s">
        <v>8</v>
      </c>
      <c r="D249" s="1">
        <v>80956</v>
      </c>
      <c r="E249" s="1">
        <v>586706</v>
      </c>
      <c r="F249" s="2">
        <v>84307</v>
      </c>
    </row>
    <row r="250" spans="1:6" x14ac:dyDescent="0.3">
      <c r="A250">
        <v>2020</v>
      </c>
      <c r="B250" t="s">
        <v>56</v>
      </c>
      <c r="C250" t="s">
        <v>9</v>
      </c>
      <c r="D250" s="1">
        <v>28810</v>
      </c>
      <c r="E250" s="1">
        <v>242175</v>
      </c>
      <c r="F250" s="2">
        <v>93145</v>
      </c>
    </row>
    <row r="251" spans="1:6" x14ac:dyDescent="0.3">
      <c r="A251">
        <v>2020</v>
      </c>
      <c r="B251" t="s">
        <v>56</v>
      </c>
      <c r="C251" t="s">
        <v>10</v>
      </c>
      <c r="D251" s="1">
        <v>6508</v>
      </c>
      <c r="E251" s="1">
        <v>34249</v>
      </c>
      <c r="F251" s="2">
        <v>68833</v>
      </c>
    </row>
    <row r="252" spans="1:6" x14ac:dyDescent="0.3">
      <c r="A252">
        <v>2020</v>
      </c>
      <c r="B252" t="s">
        <v>56</v>
      </c>
      <c r="C252" t="s">
        <v>11</v>
      </c>
      <c r="D252" s="1">
        <v>33063</v>
      </c>
      <c r="E252" s="1">
        <v>376539</v>
      </c>
      <c r="F252" s="2">
        <v>121634</v>
      </c>
    </row>
    <row r="253" spans="1:6" x14ac:dyDescent="0.3">
      <c r="A253">
        <v>2020</v>
      </c>
      <c r="B253" t="s">
        <v>56</v>
      </c>
      <c r="C253" t="s">
        <v>12</v>
      </c>
      <c r="D253" s="1">
        <v>17574</v>
      </c>
      <c r="E253" s="1">
        <v>133449</v>
      </c>
      <c r="F253" s="2">
        <v>72283</v>
      </c>
    </row>
    <row r="254" spans="1:6" x14ac:dyDescent="0.3">
      <c r="A254">
        <v>2020</v>
      </c>
      <c r="B254" t="s">
        <v>56</v>
      </c>
      <c r="C254" t="s">
        <v>13</v>
      </c>
      <c r="D254" s="1">
        <v>10731</v>
      </c>
      <c r="E254" s="1">
        <v>109283</v>
      </c>
      <c r="F254" s="2">
        <v>81131</v>
      </c>
    </row>
    <row r="255" spans="1:6" x14ac:dyDescent="0.3">
      <c r="A255">
        <v>2020</v>
      </c>
      <c r="B255" t="s">
        <v>56</v>
      </c>
      <c r="C255" t="s">
        <v>14</v>
      </c>
      <c r="D255" s="1">
        <v>8752</v>
      </c>
      <c r="E255" s="1">
        <v>73310</v>
      </c>
      <c r="F255" s="2">
        <v>75889</v>
      </c>
    </row>
    <row r="256" spans="1:6" x14ac:dyDescent="0.3">
      <c r="A256">
        <v>2020</v>
      </c>
      <c r="B256" t="s">
        <v>56</v>
      </c>
      <c r="C256" t="s">
        <v>15</v>
      </c>
      <c r="D256" s="1">
        <v>11729</v>
      </c>
      <c r="E256" s="1">
        <v>92079</v>
      </c>
      <c r="F256" s="2">
        <v>75177</v>
      </c>
    </row>
    <row r="257" spans="1:6" x14ac:dyDescent="0.3">
      <c r="A257">
        <v>2020</v>
      </c>
      <c r="B257" t="s">
        <v>56</v>
      </c>
      <c r="C257" t="s">
        <v>16</v>
      </c>
      <c r="D257" s="1">
        <v>14229</v>
      </c>
      <c r="E257" s="1">
        <v>81149</v>
      </c>
      <c r="F257" s="2">
        <v>69409</v>
      </c>
    </row>
    <row r="258" spans="1:6" x14ac:dyDescent="0.3">
      <c r="A258">
        <v>2020</v>
      </c>
      <c r="B258" t="s">
        <v>56</v>
      </c>
      <c r="C258" t="s">
        <v>17</v>
      </c>
      <c r="D258" s="1">
        <v>3926</v>
      </c>
      <c r="E258" s="1">
        <v>30107</v>
      </c>
      <c r="F258" s="2">
        <v>75870</v>
      </c>
    </row>
    <row r="259" spans="1:6" x14ac:dyDescent="0.3">
      <c r="A259">
        <v>2020</v>
      </c>
      <c r="B259" t="s">
        <v>56</v>
      </c>
      <c r="C259" t="s">
        <v>18</v>
      </c>
      <c r="D259" s="1">
        <v>15692</v>
      </c>
      <c r="E259" s="1">
        <v>129771</v>
      </c>
      <c r="F259" s="2">
        <v>110159</v>
      </c>
    </row>
    <row r="260" spans="1:6" x14ac:dyDescent="0.3">
      <c r="A260">
        <v>2020</v>
      </c>
      <c r="B260" t="s">
        <v>56</v>
      </c>
      <c r="C260" t="s">
        <v>19</v>
      </c>
      <c r="D260" s="1">
        <v>18137</v>
      </c>
      <c r="E260" s="1">
        <v>212062</v>
      </c>
      <c r="F260" s="2">
        <v>159120</v>
      </c>
    </row>
    <row r="261" spans="1:6" x14ac:dyDescent="0.3">
      <c r="A261">
        <v>2020</v>
      </c>
      <c r="B261" t="s">
        <v>56</v>
      </c>
      <c r="C261" t="s">
        <v>20</v>
      </c>
      <c r="D261" s="1">
        <v>20626</v>
      </c>
      <c r="E261" s="1">
        <v>207448</v>
      </c>
      <c r="F261" s="2">
        <v>81720</v>
      </c>
    </row>
    <row r="262" spans="1:6" x14ac:dyDescent="0.3">
      <c r="A262">
        <v>2020</v>
      </c>
      <c r="B262" t="s">
        <v>56</v>
      </c>
      <c r="C262" t="s">
        <v>21</v>
      </c>
      <c r="D262" s="1">
        <v>16134</v>
      </c>
      <c r="E262" s="1">
        <v>179728</v>
      </c>
      <c r="F262" s="2">
        <v>104989</v>
      </c>
    </row>
    <row r="263" spans="1:6" x14ac:dyDescent="0.3">
      <c r="A263">
        <v>2020</v>
      </c>
      <c r="B263" t="s">
        <v>56</v>
      </c>
      <c r="C263" t="s">
        <v>22</v>
      </c>
      <c r="D263" s="1">
        <v>7984</v>
      </c>
      <c r="E263" s="1">
        <v>41912</v>
      </c>
      <c r="F263" s="2">
        <v>59263</v>
      </c>
    </row>
    <row r="264" spans="1:6" x14ac:dyDescent="0.3">
      <c r="A264">
        <v>2020</v>
      </c>
      <c r="B264" t="s">
        <v>56</v>
      </c>
      <c r="C264" t="s">
        <v>23</v>
      </c>
      <c r="D264" s="1">
        <v>18815</v>
      </c>
      <c r="E264" s="1">
        <v>165564</v>
      </c>
      <c r="F264" s="2">
        <v>82664</v>
      </c>
    </row>
    <row r="265" spans="1:6" x14ac:dyDescent="0.3">
      <c r="A265">
        <v>2020</v>
      </c>
      <c r="B265" t="s">
        <v>56</v>
      </c>
      <c r="C265" t="s">
        <v>24</v>
      </c>
      <c r="D265" s="1">
        <v>4557</v>
      </c>
      <c r="E265" s="1">
        <v>21986</v>
      </c>
      <c r="F265" s="2">
        <v>67330</v>
      </c>
    </row>
    <row r="266" spans="1:6" x14ac:dyDescent="0.3">
      <c r="A266">
        <v>2020</v>
      </c>
      <c r="B266" t="s">
        <v>56</v>
      </c>
      <c r="C266" t="s">
        <v>25</v>
      </c>
      <c r="D266" s="1">
        <v>7000</v>
      </c>
      <c r="E266" s="1">
        <v>66588</v>
      </c>
      <c r="F266" s="2">
        <v>74942</v>
      </c>
    </row>
    <row r="267" spans="1:6" x14ac:dyDescent="0.3">
      <c r="A267">
        <v>2020</v>
      </c>
      <c r="B267" t="s">
        <v>56</v>
      </c>
      <c r="C267" t="s">
        <v>26</v>
      </c>
      <c r="D267" s="1">
        <v>9293</v>
      </c>
      <c r="E267" s="1">
        <v>62325</v>
      </c>
      <c r="F267" s="2">
        <v>79236</v>
      </c>
    </row>
    <row r="268" spans="1:6" x14ac:dyDescent="0.3">
      <c r="A268">
        <v>2020</v>
      </c>
      <c r="B268" t="s">
        <v>56</v>
      </c>
      <c r="C268" t="s">
        <v>27</v>
      </c>
      <c r="D268" s="1">
        <v>3946</v>
      </c>
      <c r="E268" s="1">
        <v>33027</v>
      </c>
      <c r="F268" s="2">
        <v>109751</v>
      </c>
    </row>
    <row r="269" spans="1:6" x14ac:dyDescent="0.3">
      <c r="A269">
        <v>2020</v>
      </c>
      <c r="B269" t="s">
        <v>56</v>
      </c>
      <c r="C269" t="s">
        <v>28</v>
      </c>
      <c r="D269" s="1">
        <v>20469</v>
      </c>
      <c r="E269" s="1">
        <v>235676</v>
      </c>
      <c r="F269" s="2">
        <v>127870</v>
      </c>
    </row>
    <row r="270" spans="1:6" x14ac:dyDescent="0.3">
      <c r="A270">
        <v>2020</v>
      </c>
      <c r="B270" t="s">
        <v>56</v>
      </c>
      <c r="C270" t="s">
        <v>29</v>
      </c>
      <c r="D270" s="1">
        <v>5600</v>
      </c>
      <c r="E270" s="1">
        <v>32608</v>
      </c>
      <c r="F270" s="2">
        <v>62343</v>
      </c>
    </row>
    <row r="271" spans="1:6" x14ac:dyDescent="0.3">
      <c r="A271">
        <v>2020</v>
      </c>
      <c r="B271" t="s">
        <v>56</v>
      </c>
      <c r="C271" t="s">
        <v>30</v>
      </c>
      <c r="D271" s="1">
        <v>63948</v>
      </c>
      <c r="E271" s="1">
        <v>700031</v>
      </c>
      <c r="F271" s="2">
        <v>207014</v>
      </c>
    </row>
    <row r="272" spans="1:6" x14ac:dyDescent="0.3">
      <c r="A272">
        <v>2020</v>
      </c>
      <c r="B272" t="s">
        <v>56</v>
      </c>
      <c r="C272" t="s">
        <v>31</v>
      </c>
      <c r="D272" s="1">
        <v>30275</v>
      </c>
      <c r="E272" s="1">
        <v>251672</v>
      </c>
      <c r="F272" s="2">
        <v>97234</v>
      </c>
    </row>
    <row r="273" spans="1:6" x14ac:dyDescent="0.3">
      <c r="A273">
        <v>2020</v>
      </c>
      <c r="B273" t="s">
        <v>56</v>
      </c>
      <c r="C273" t="s">
        <v>32</v>
      </c>
      <c r="D273" s="1">
        <v>3042</v>
      </c>
      <c r="E273" s="1">
        <v>22496</v>
      </c>
      <c r="F273" s="2">
        <v>69243</v>
      </c>
    </row>
    <row r="274" spans="1:6" x14ac:dyDescent="0.3">
      <c r="A274">
        <v>2020</v>
      </c>
      <c r="B274" t="s">
        <v>56</v>
      </c>
      <c r="C274" t="s">
        <v>33</v>
      </c>
      <c r="D274" s="1">
        <v>29307</v>
      </c>
      <c r="E274" s="1">
        <v>287990</v>
      </c>
      <c r="F274" s="2">
        <v>82336</v>
      </c>
    </row>
    <row r="275" spans="1:6" x14ac:dyDescent="0.3">
      <c r="A275">
        <v>2020</v>
      </c>
      <c r="B275" t="s">
        <v>56</v>
      </c>
      <c r="C275" t="s">
        <v>34</v>
      </c>
      <c r="D275" s="1">
        <v>11701</v>
      </c>
      <c r="E275" s="1">
        <v>74614</v>
      </c>
      <c r="F275" s="2">
        <v>64030</v>
      </c>
    </row>
    <row r="276" spans="1:6" x14ac:dyDescent="0.3">
      <c r="A276">
        <v>2020</v>
      </c>
      <c r="B276" t="s">
        <v>56</v>
      </c>
      <c r="C276" t="s">
        <v>35</v>
      </c>
      <c r="D276" s="1">
        <v>13352</v>
      </c>
      <c r="E276" s="1">
        <v>83937</v>
      </c>
      <c r="F276" s="2">
        <v>80727</v>
      </c>
    </row>
    <row r="277" spans="1:6" x14ac:dyDescent="0.3">
      <c r="A277">
        <v>2020</v>
      </c>
      <c r="B277" t="s">
        <v>56</v>
      </c>
      <c r="C277" t="s">
        <v>36</v>
      </c>
      <c r="D277" s="1">
        <v>29714</v>
      </c>
      <c r="E277" s="1">
        <v>325571</v>
      </c>
      <c r="F277" s="2">
        <v>97231</v>
      </c>
    </row>
    <row r="278" spans="1:6" x14ac:dyDescent="0.3">
      <c r="A278">
        <v>2020</v>
      </c>
      <c r="B278" t="s">
        <v>56</v>
      </c>
      <c r="C278" t="s">
        <v>37</v>
      </c>
      <c r="D278" s="1">
        <v>3038</v>
      </c>
      <c r="E278" s="1">
        <v>31304</v>
      </c>
      <c r="F278" s="2">
        <v>100316</v>
      </c>
    </row>
    <row r="279" spans="1:6" x14ac:dyDescent="0.3">
      <c r="A279">
        <v>2020</v>
      </c>
      <c r="B279" t="s">
        <v>56</v>
      </c>
      <c r="C279" t="s">
        <v>38</v>
      </c>
      <c r="D279" s="1">
        <v>15078</v>
      </c>
      <c r="E279" s="1">
        <v>101637</v>
      </c>
      <c r="F279" s="2">
        <v>71361</v>
      </c>
    </row>
    <row r="280" spans="1:6" x14ac:dyDescent="0.3">
      <c r="A280">
        <v>2020</v>
      </c>
      <c r="B280" t="s">
        <v>56</v>
      </c>
      <c r="C280" t="s">
        <v>39</v>
      </c>
      <c r="D280" s="1">
        <v>3397</v>
      </c>
      <c r="E280" s="1">
        <v>27809</v>
      </c>
      <c r="F280" s="2">
        <v>69345</v>
      </c>
    </row>
    <row r="281" spans="1:6" x14ac:dyDescent="0.3">
      <c r="A281">
        <v>2020</v>
      </c>
      <c r="B281" t="s">
        <v>56</v>
      </c>
      <c r="C281" t="s">
        <v>40</v>
      </c>
      <c r="D281" s="1">
        <v>16893</v>
      </c>
      <c r="E281" s="1">
        <v>155926</v>
      </c>
      <c r="F281" s="2">
        <v>85116</v>
      </c>
    </row>
    <row r="282" spans="1:6" x14ac:dyDescent="0.3">
      <c r="A282">
        <v>2020</v>
      </c>
      <c r="B282" t="s">
        <v>56</v>
      </c>
      <c r="C282" t="s">
        <v>41</v>
      </c>
      <c r="D282" s="1">
        <v>78940</v>
      </c>
      <c r="E282" s="1">
        <v>778554</v>
      </c>
      <c r="F282" s="2">
        <v>92477</v>
      </c>
    </row>
    <row r="283" spans="1:6" x14ac:dyDescent="0.3">
      <c r="A283">
        <v>2020</v>
      </c>
      <c r="B283" t="s">
        <v>56</v>
      </c>
      <c r="C283" t="s">
        <v>42</v>
      </c>
      <c r="D283" s="1">
        <v>12580</v>
      </c>
      <c r="E283" s="1">
        <v>93379</v>
      </c>
      <c r="F283" s="2">
        <v>79806</v>
      </c>
    </row>
    <row r="284" spans="1:6" x14ac:dyDescent="0.3">
      <c r="A284">
        <v>2020</v>
      </c>
      <c r="B284" t="s">
        <v>56</v>
      </c>
      <c r="C284" t="s">
        <v>43</v>
      </c>
      <c r="D284" s="1">
        <v>1719</v>
      </c>
      <c r="E284" s="1">
        <v>11578</v>
      </c>
      <c r="F284" s="2">
        <v>80135</v>
      </c>
    </row>
    <row r="285" spans="1:6" x14ac:dyDescent="0.3">
      <c r="A285">
        <v>2020</v>
      </c>
      <c r="B285" t="s">
        <v>56</v>
      </c>
      <c r="C285" t="s">
        <v>44</v>
      </c>
      <c r="D285" s="1">
        <v>22750</v>
      </c>
      <c r="E285" s="1">
        <v>195671</v>
      </c>
      <c r="F285" s="2">
        <v>97246</v>
      </c>
    </row>
    <row r="286" spans="1:6" x14ac:dyDescent="0.3">
      <c r="A286">
        <v>2020</v>
      </c>
      <c r="B286" t="s">
        <v>56</v>
      </c>
      <c r="C286" t="s">
        <v>45</v>
      </c>
      <c r="D286" s="1">
        <v>18828</v>
      </c>
      <c r="E286" s="1">
        <v>147772</v>
      </c>
      <c r="F286" s="2">
        <v>95674</v>
      </c>
    </row>
    <row r="287" spans="1:6" x14ac:dyDescent="0.3">
      <c r="A287">
        <v>2020</v>
      </c>
      <c r="B287" t="s">
        <v>56</v>
      </c>
      <c r="C287" t="s">
        <v>46</v>
      </c>
      <c r="D287" s="1">
        <v>4042</v>
      </c>
      <c r="E287" s="1">
        <v>24190</v>
      </c>
      <c r="F287" s="2">
        <v>56764</v>
      </c>
    </row>
    <row r="288" spans="1:6" x14ac:dyDescent="0.3">
      <c r="A288">
        <v>2020</v>
      </c>
      <c r="B288" t="s">
        <v>56</v>
      </c>
      <c r="C288" t="s">
        <v>47</v>
      </c>
      <c r="D288" s="1">
        <v>14688</v>
      </c>
      <c r="E288" s="1">
        <v>148829</v>
      </c>
      <c r="F288" s="2">
        <v>80470</v>
      </c>
    </row>
    <row r="289" spans="1:6" x14ac:dyDescent="0.3">
      <c r="A289">
        <v>2020</v>
      </c>
      <c r="B289" t="s">
        <v>56</v>
      </c>
      <c r="C289" t="s">
        <v>48</v>
      </c>
      <c r="D289" s="1">
        <v>2353</v>
      </c>
      <c r="E289" s="1">
        <v>10919</v>
      </c>
      <c r="F289" s="2">
        <v>64480</v>
      </c>
    </row>
    <row r="290" spans="1:6" x14ac:dyDescent="0.3">
      <c r="A290">
        <v>2020</v>
      </c>
      <c r="B290" t="s">
        <v>57</v>
      </c>
      <c r="C290" t="s">
        <v>1</v>
      </c>
      <c r="D290" s="1">
        <v>22875</v>
      </c>
      <c r="E290" s="1">
        <v>242419</v>
      </c>
      <c r="F290" s="2">
        <v>62111</v>
      </c>
    </row>
    <row r="291" spans="1:6" x14ac:dyDescent="0.3">
      <c r="A291">
        <v>2020</v>
      </c>
      <c r="B291" t="s">
        <v>57</v>
      </c>
      <c r="C291" t="s">
        <v>2</v>
      </c>
      <c r="D291" s="1">
        <v>40867</v>
      </c>
      <c r="E291" s="1">
        <v>431379</v>
      </c>
      <c r="F291" s="2">
        <v>63180</v>
      </c>
    </row>
    <row r="292" spans="1:6" x14ac:dyDescent="0.3">
      <c r="A292">
        <v>2020</v>
      </c>
      <c r="B292" t="s">
        <v>57</v>
      </c>
      <c r="C292" t="s">
        <v>3</v>
      </c>
      <c r="D292" s="1">
        <v>15490</v>
      </c>
      <c r="E292" s="1">
        <v>139300</v>
      </c>
      <c r="F292" s="2">
        <v>68067</v>
      </c>
    </row>
    <row r="293" spans="1:6" x14ac:dyDescent="0.3">
      <c r="A293">
        <v>2020</v>
      </c>
      <c r="B293" t="s">
        <v>57</v>
      </c>
      <c r="C293" t="s">
        <v>4</v>
      </c>
      <c r="D293" s="1">
        <v>221985</v>
      </c>
      <c r="E293" s="1">
        <v>2600604</v>
      </c>
      <c r="F293" s="2">
        <v>106486</v>
      </c>
    </row>
    <row r="294" spans="1:6" x14ac:dyDescent="0.3">
      <c r="A294">
        <v>2020</v>
      </c>
      <c r="B294" t="s">
        <v>57</v>
      </c>
      <c r="C294" t="s">
        <v>5</v>
      </c>
      <c r="D294" s="1">
        <v>58286</v>
      </c>
      <c r="E294" s="1">
        <v>430367</v>
      </c>
      <c r="F294" s="2">
        <v>90744</v>
      </c>
    </row>
    <row r="295" spans="1:6" x14ac:dyDescent="0.3">
      <c r="A295">
        <v>2020</v>
      </c>
      <c r="B295" t="s">
        <v>57</v>
      </c>
      <c r="C295" t="s">
        <v>6</v>
      </c>
      <c r="D295" s="1">
        <v>24131</v>
      </c>
      <c r="E295" s="1">
        <v>206629</v>
      </c>
      <c r="F295" s="2">
        <v>95714</v>
      </c>
    </row>
    <row r="296" spans="1:6" x14ac:dyDescent="0.3">
      <c r="A296">
        <v>2020</v>
      </c>
      <c r="B296" t="s">
        <v>57</v>
      </c>
      <c r="C296" t="s">
        <v>7</v>
      </c>
      <c r="D296" s="1">
        <v>9766</v>
      </c>
      <c r="E296" s="1">
        <v>61669</v>
      </c>
      <c r="F296" s="2">
        <v>85651</v>
      </c>
    </row>
    <row r="297" spans="1:6" x14ac:dyDescent="0.3">
      <c r="A297">
        <v>2020</v>
      </c>
      <c r="B297" t="s">
        <v>57</v>
      </c>
      <c r="C297" t="s">
        <v>8</v>
      </c>
      <c r="D297" s="1">
        <v>179893</v>
      </c>
      <c r="E297" s="1">
        <v>1358317</v>
      </c>
      <c r="F297" s="2">
        <v>68223</v>
      </c>
    </row>
    <row r="298" spans="1:6" x14ac:dyDescent="0.3">
      <c r="A298">
        <v>2020</v>
      </c>
      <c r="B298" t="s">
        <v>57</v>
      </c>
      <c r="C298" t="s">
        <v>9</v>
      </c>
      <c r="D298" s="1">
        <v>60683</v>
      </c>
      <c r="E298" s="1">
        <v>692452</v>
      </c>
      <c r="F298" s="2">
        <v>76331</v>
      </c>
    </row>
    <row r="299" spans="1:6" x14ac:dyDescent="0.3">
      <c r="A299">
        <v>2020</v>
      </c>
      <c r="B299" t="s">
        <v>57</v>
      </c>
      <c r="C299" t="s">
        <v>10</v>
      </c>
      <c r="D299" s="1">
        <v>12911</v>
      </c>
      <c r="E299" s="1">
        <v>97097</v>
      </c>
      <c r="F299" s="2">
        <v>59743</v>
      </c>
    </row>
    <row r="300" spans="1:6" x14ac:dyDescent="0.3">
      <c r="A300">
        <v>2020</v>
      </c>
      <c r="B300" t="s">
        <v>57</v>
      </c>
      <c r="C300" t="s">
        <v>11</v>
      </c>
      <c r="D300" s="1">
        <v>75904</v>
      </c>
      <c r="E300" s="1">
        <v>892150</v>
      </c>
      <c r="F300" s="2">
        <v>83889</v>
      </c>
    </row>
    <row r="301" spans="1:6" x14ac:dyDescent="0.3">
      <c r="A301">
        <v>2020</v>
      </c>
      <c r="B301" t="s">
        <v>57</v>
      </c>
      <c r="C301" t="s">
        <v>12</v>
      </c>
      <c r="D301" s="1">
        <v>32143</v>
      </c>
      <c r="E301" s="1">
        <v>326745</v>
      </c>
      <c r="F301" s="2">
        <v>58578</v>
      </c>
    </row>
    <row r="302" spans="1:6" x14ac:dyDescent="0.3">
      <c r="A302">
        <v>2020</v>
      </c>
      <c r="B302" t="s">
        <v>57</v>
      </c>
      <c r="C302" t="s">
        <v>13</v>
      </c>
      <c r="D302" s="1">
        <v>16706</v>
      </c>
      <c r="E302" s="1">
        <v>134822</v>
      </c>
      <c r="F302" s="2">
        <v>61793</v>
      </c>
    </row>
    <row r="303" spans="1:6" x14ac:dyDescent="0.3">
      <c r="A303">
        <v>2020</v>
      </c>
      <c r="B303" t="s">
        <v>57</v>
      </c>
      <c r="C303" t="s">
        <v>14</v>
      </c>
      <c r="D303" s="1">
        <v>16823</v>
      </c>
      <c r="E303" s="1">
        <v>168813</v>
      </c>
      <c r="F303" s="2">
        <v>69538</v>
      </c>
    </row>
    <row r="304" spans="1:6" x14ac:dyDescent="0.3">
      <c r="A304">
        <v>2020</v>
      </c>
      <c r="B304" t="s">
        <v>57</v>
      </c>
      <c r="C304" t="s">
        <v>15</v>
      </c>
      <c r="D304" s="1">
        <v>22329</v>
      </c>
      <c r="E304" s="1">
        <v>207575</v>
      </c>
      <c r="F304" s="2">
        <v>55987</v>
      </c>
    </row>
    <row r="305" spans="1:6" x14ac:dyDescent="0.3">
      <c r="A305">
        <v>2020</v>
      </c>
      <c r="B305" t="s">
        <v>57</v>
      </c>
      <c r="C305" t="s">
        <v>16</v>
      </c>
      <c r="D305" s="1">
        <v>26262</v>
      </c>
      <c r="E305" s="1">
        <v>204729</v>
      </c>
      <c r="F305" s="2">
        <v>60136</v>
      </c>
    </row>
    <row r="306" spans="1:6" x14ac:dyDescent="0.3">
      <c r="A306">
        <v>2020</v>
      </c>
      <c r="B306" t="s">
        <v>57</v>
      </c>
      <c r="C306" t="s">
        <v>17</v>
      </c>
      <c r="D306" s="1">
        <v>11267</v>
      </c>
      <c r="E306" s="1">
        <v>68952</v>
      </c>
      <c r="F306" s="2">
        <v>66178</v>
      </c>
    </row>
    <row r="307" spans="1:6" x14ac:dyDescent="0.3">
      <c r="A307">
        <v>2020</v>
      </c>
      <c r="B307" t="s">
        <v>57</v>
      </c>
      <c r="C307" t="s">
        <v>18</v>
      </c>
      <c r="D307" s="1">
        <v>44172</v>
      </c>
      <c r="E307" s="1">
        <v>441860</v>
      </c>
      <c r="F307" s="2">
        <v>88391</v>
      </c>
    </row>
    <row r="308" spans="1:6" x14ac:dyDescent="0.3">
      <c r="A308">
        <v>2020</v>
      </c>
      <c r="B308" t="s">
        <v>57</v>
      </c>
      <c r="C308" t="s">
        <v>19</v>
      </c>
      <c r="D308" s="1">
        <v>48428</v>
      </c>
      <c r="E308" s="1">
        <v>583792</v>
      </c>
      <c r="F308" s="2">
        <v>124638</v>
      </c>
    </row>
    <row r="309" spans="1:6" x14ac:dyDescent="0.3">
      <c r="A309">
        <v>2020</v>
      </c>
      <c r="B309" t="s">
        <v>57</v>
      </c>
      <c r="C309" t="s">
        <v>20</v>
      </c>
      <c r="D309" s="1">
        <v>46269</v>
      </c>
      <c r="E309" s="1">
        <v>599657</v>
      </c>
      <c r="F309" s="2">
        <v>76432</v>
      </c>
    </row>
    <row r="310" spans="1:6" x14ac:dyDescent="0.3">
      <c r="A310">
        <v>2020</v>
      </c>
      <c r="B310" t="s">
        <v>57</v>
      </c>
      <c r="C310" t="s">
        <v>21</v>
      </c>
      <c r="D310" s="1">
        <v>33603</v>
      </c>
      <c r="E310" s="1">
        <v>361183</v>
      </c>
      <c r="F310" s="2">
        <v>91033</v>
      </c>
    </row>
    <row r="311" spans="1:6" x14ac:dyDescent="0.3">
      <c r="A311">
        <v>2020</v>
      </c>
      <c r="B311" t="s">
        <v>57</v>
      </c>
      <c r="C311" t="s">
        <v>22</v>
      </c>
      <c r="D311" s="1">
        <v>12692</v>
      </c>
      <c r="E311" s="1">
        <v>107758</v>
      </c>
      <c r="F311" s="2">
        <v>45573</v>
      </c>
    </row>
    <row r="312" spans="1:6" x14ac:dyDescent="0.3">
      <c r="A312">
        <v>2020</v>
      </c>
      <c r="B312" t="s">
        <v>57</v>
      </c>
      <c r="C312" t="s">
        <v>23</v>
      </c>
      <c r="D312" s="1">
        <v>36089</v>
      </c>
      <c r="E312" s="1">
        <v>365657</v>
      </c>
      <c r="F312" s="2">
        <v>72666</v>
      </c>
    </row>
    <row r="313" spans="1:6" x14ac:dyDescent="0.3">
      <c r="A313">
        <v>2020</v>
      </c>
      <c r="B313" t="s">
        <v>57</v>
      </c>
      <c r="C313" t="s">
        <v>24</v>
      </c>
      <c r="D313" s="1">
        <v>10331</v>
      </c>
      <c r="E313" s="1">
        <v>43549</v>
      </c>
      <c r="F313" s="2">
        <v>59785</v>
      </c>
    </row>
    <row r="314" spans="1:6" x14ac:dyDescent="0.3">
      <c r="A314">
        <v>2020</v>
      </c>
      <c r="B314" t="s">
        <v>57</v>
      </c>
      <c r="C314" t="s">
        <v>25</v>
      </c>
      <c r="D314" s="1">
        <v>11809</v>
      </c>
      <c r="E314" s="1">
        <v>117288</v>
      </c>
      <c r="F314" s="2">
        <v>65292</v>
      </c>
    </row>
    <row r="315" spans="1:6" x14ac:dyDescent="0.3">
      <c r="A315">
        <v>2020</v>
      </c>
      <c r="B315" t="s">
        <v>57</v>
      </c>
      <c r="C315" t="s">
        <v>26</v>
      </c>
      <c r="D315" s="1">
        <v>20046</v>
      </c>
      <c r="E315" s="1">
        <v>179092</v>
      </c>
      <c r="F315" s="2">
        <v>67081</v>
      </c>
    </row>
    <row r="316" spans="1:6" x14ac:dyDescent="0.3">
      <c r="A316">
        <v>2020</v>
      </c>
      <c r="B316" t="s">
        <v>57</v>
      </c>
      <c r="C316" t="s">
        <v>27</v>
      </c>
      <c r="D316" s="1">
        <v>13616</v>
      </c>
      <c r="E316" s="1">
        <v>81639</v>
      </c>
      <c r="F316" s="2">
        <v>88167</v>
      </c>
    </row>
    <row r="317" spans="1:6" x14ac:dyDescent="0.3">
      <c r="A317">
        <v>2020</v>
      </c>
      <c r="B317" t="s">
        <v>57</v>
      </c>
      <c r="C317" t="s">
        <v>28</v>
      </c>
      <c r="D317" s="1">
        <v>53304</v>
      </c>
      <c r="E317" s="1">
        <v>643507</v>
      </c>
      <c r="F317" s="2">
        <v>102666</v>
      </c>
    </row>
    <row r="318" spans="1:6" x14ac:dyDescent="0.3">
      <c r="A318">
        <v>2020</v>
      </c>
      <c r="B318" t="s">
        <v>57</v>
      </c>
      <c r="C318" t="s">
        <v>29</v>
      </c>
      <c r="D318" s="1">
        <v>11550</v>
      </c>
      <c r="E318" s="1">
        <v>107707</v>
      </c>
      <c r="F318" s="2">
        <v>69938</v>
      </c>
    </row>
    <row r="319" spans="1:6" x14ac:dyDescent="0.3">
      <c r="A319">
        <v>2020</v>
      </c>
      <c r="B319" t="s">
        <v>57</v>
      </c>
      <c r="C319" t="s">
        <v>30</v>
      </c>
      <c r="D319" s="1">
        <v>117347</v>
      </c>
      <c r="E319" s="1">
        <v>1242471</v>
      </c>
      <c r="F319" s="2">
        <v>109413</v>
      </c>
    </row>
    <row r="320" spans="1:6" x14ac:dyDescent="0.3">
      <c r="A320">
        <v>2020</v>
      </c>
      <c r="B320" t="s">
        <v>57</v>
      </c>
      <c r="C320" t="s">
        <v>31</v>
      </c>
      <c r="D320" s="1">
        <v>64843</v>
      </c>
      <c r="E320" s="1">
        <v>637719</v>
      </c>
      <c r="F320" s="2">
        <v>72078</v>
      </c>
    </row>
    <row r="321" spans="1:6" x14ac:dyDescent="0.3">
      <c r="A321">
        <v>2020</v>
      </c>
      <c r="B321" t="s">
        <v>57</v>
      </c>
      <c r="C321" t="s">
        <v>32</v>
      </c>
      <c r="D321" s="1">
        <v>5337</v>
      </c>
      <c r="E321" s="1">
        <v>31642</v>
      </c>
      <c r="F321" s="2">
        <v>65877</v>
      </c>
    </row>
    <row r="322" spans="1:6" x14ac:dyDescent="0.3">
      <c r="A322">
        <v>2020</v>
      </c>
      <c r="B322" t="s">
        <v>57</v>
      </c>
      <c r="C322" t="s">
        <v>33</v>
      </c>
      <c r="D322" s="1">
        <v>55987</v>
      </c>
      <c r="E322" s="1">
        <v>697244</v>
      </c>
      <c r="F322" s="2">
        <v>71920</v>
      </c>
    </row>
    <row r="323" spans="1:6" x14ac:dyDescent="0.3">
      <c r="A323">
        <v>2020</v>
      </c>
      <c r="B323" t="s">
        <v>57</v>
      </c>
      <c r="C323" t="s">
        <v>34</v>
      </c>
      <c r="D323" s="1">
        <v>21652</v>
      </c>
      <c r="E323" s="1">
        <v>185307</v>
      </c>
      <c r="F323" s="2">
        <v>58539</v>
      </c>
    </row>
    <row r="324" spans="1:6" x14ac:dyDescent="0.3">
      <c r="A324">
        <v>2020</v>
      </c>
      <c r="B324" t="s">
        <v>57</v>
      </c>
      <c r="C324" t="s">
        <v>35</v>
      </c>
      <c r="D324" s="1">
        <v>27033</v>
      </c>
      <c r="E324" s="1">
        <v>242218</v>
      </c>
      <c r="F324" s="2">
        <v>81224</v>
      </c>
    </row>
    <row r="325" spans="1:6" x14ac:dyDescent="0.3">
      <c r="A325">
        <v>2020</v>
      </c>
      <c r="B325" t="s">
        <v>57</v>
      </c>
      <c r="C325" t="s">
        <v>36</v>
      </c>
      <c r="D325" s="1">
        <v>66210</v>
      </c>
      <c r="E325" s="1">
        <v>766122</v>
      </c>
      <c r="F325" s="2">
        <v>86971</v>
      </c>
    </row>
    <row r="326" spans="1:6" x14ac:dyDescent="0.3">
      <c r="A326">
        <v>2020</v>
      </c>
      <c r="B326" t="s">
        <v>57</v>
      </c>
      <c r="C326" t="s">
        <v>37</v>
      </c>
      <c r="D326" s="1">
        <v>9567</v>
      </c>
      <c r="E326" s="1">
        <v>65232</v>
      </c>
      <c r="F326" s="2">
        <v>75829</v>
      </c>
    </row>
    <row r="327" spans="1:6" x14ac:dyDescent="0.3">
      <c r="A327">
        <v>2020</v>
      </c>
      <c r="B327" t="s">
        <v>57</v>
      </c>
      <c r="C327" t="s">
        <v>38</v>
      </c>
      <c r="D327" s="1">
        <v>30793</v>
      </c>
      <c r="E327" s="1">
        <v>281874</v>
      </c>
      <c r="F327" s="2">
        <v>56907</v>
      </c>
    </row>
    <row r="328" spans="1:6" x14ac:dyDescent="0.3">
      <c r="A328">
        <v>2020</v>
      </c>
      <c r="B328" t="s">
        <v>57</v>
      </c>
      <c r="C328" t="s">
        <v>39</v>
      </c>
      <c r="D328" s="1">
        <v>5876</v>
      </c>
      <c r="E328" s="1">
        <v>32771</v>
      </c>
      <c r="F328" s="2">
        <v>63709</v>
      </c>
    </row>
    <row r="329" spans="1:6" x14ac:dyDescent="0.3">
      <c r="A329">
        <v>2020</v>
      </c>
      <c r="B329" t="s">
        <v>57</v>
      </c>
      <c r="C329" t="s">
        <v>40</v>
      </c>
      <c r="D329" s="1">
        <v>32595</v>
      </c>
      <c r="E329" s="1">
        <v>414644</v>
      </c>
      <c r="F329" s="2">
        <v>66460</v>
      </c>
    </row>
    <row r="330" spans="1:6" x14ac:dyDescent="0.3">
      <c r="A330">
        <v>2020</v>
      </c>
      <c r="B330" t="s">
        <v>57</v>
      </c>
      <c r="C330" t="s">
        <v>41</v>
      </c>
      <c r="D330" s="1">
        <v>146639</v>
      </c>
      <c r="E330" s="1">
        <v>1758991</v>
      </c>
      <c r="F330" s="2">
        <v>81123</v>
      </c>
    </row>
    <row r="331" spans="1:6" x14ac:dyDescent="0.3">
      <c r="A331">
        <v>2020</v>
      </c>
      <c r="B331" t="s">
        <v>57</v>
      </c>
      <c r="C331" t="s">
        <v>42</v>
      </c>
      <c r="D331" s="1">
        <v>25941</v>
      </c>
      <c r="E331" s="1">
        <v>223284</v>
      </c>
      <c r="F331" s="2">
        <v>68355</v>
      </c>
    </row>
    <row r="332" spans="1:6" x14ac:dyDescent="0.3">
      <c r="A332">
        <v>2020</v>
      </c>
      <c r="B332" t="s">
        <v>57</v>
      </c>
      <c r="C332" t="s">
        <v>43</v>
      </c>
      <c r="D332" s="1">
        <v>6346</v>
      </c>
      <c r="E332" s="1">
        <v>28512</v>
      </c>
      <c r="F332" s="2">
        <v>74442</v>
      </c>
    </row>
    <row r="333" spans="1:6" x14ac:dyDescent="0.3">
      <c r="A333">
        <v>2020</v>
      </c>
      <c r="B333" t="s">
        <v>57</v>
      </c>
      <c r="C333" t="s">
        <v>44</v>
      </c>
      <c r="D333" s="1">
        <v>60099</v>
      </c>
      <c r="E333" s="1">
        <v>752090</v>
      </c>
      <c r="F333" s="2">
        <v>96046</v>
      </c>
    </row>
    <row r="334" spans="1:6" x14ac:dyDescent="0.3">
      <c r="A334">
        <v>2020</v>
      </c>
      <c r="B334" t="s">
        <v>57</v>
      </c>
      <c r="C334" t="s">
        <v>45</v>
      </c>
      <c r="D334" s="1">
        <v>43094</v>
      </c>
      <c r="E334" s="1">
        <v>415190</v>
      </c>
      <c r="F334" s="2">
        <v>92279</v>
      </c>
    </row>
    <row r="335" spans="1:6" x14ac:dyDescent="0.3">
      <c r="A335">
        <v>2020</v>
      </c>
      <c r="B335" t="s">
        <v>57</v>
      </c>
      <c r="C335" t="s">
        <v>46</v>
      </c>
      <c r="D335" s="1">
        <v>8599</v>
      </c>
      <c r="E335" s="1">
        <v>65715</v>
      </c>
      <c r="F335" s="2">
        <v>53557</v>
      </c>
    </row>
    <row r="336" spans="1:6" x14ac:dyDescent="0.3">
      <c r="A336">
        <v>2020</v>
      </c>
      <c r="B336" t="s">
        <v>57</v>
      </c>
      <c r="C336" t="s">
        <v>47</v>
      </c>
      <c r="D336" s="1">
        <v>27048</v>
      </c>
      <c r="E336" s="1">
        <v>309780</v>
      </c>
      <c r="F336" s="2">
        <v>67254</v>
      </c>
    </row>
    <row r="337" spans="1:6" x14ac:dyDescent="0.3">
      <c r="A337">
        <v>2020</v>
      </c>
      <c r="B337" t="s">
        <v>57</v>
      </c>
      <c r="C337" t="s">
        <v>48</v>
      </c>
      <c r="D337" s="1">
        <v>4986</v>
      </c>
      <c r="E337" s="1">
        <v>18382</v>
      </c>
      <c r="F337" s="2">
        <v>60233</v>
      </c>
    </row>
    <row r="338" spans="1:6" x14ac:dyDescent="0.3">
      <c r="A338">
        <v>2020</v>
      </c>
      <c r="B338" t="s">
        <v>58</v>
      </c>
      <c r="C338" t="s">
        <v>1</v>
      </c>
      <c r="D338" s="1">
        <v>15859</v>
      </c>
      <c r="E338" s="1">
        <v>228486</v>
      </c>
      <c r="F338" s="2">
        <v>51193</v>
      </c>
    </row>
    <row r="339" spans="1:6" x14ac:dyDescent="0.3">
      <c r="A339">
        <v>2020</v>
      </c>
      <c r="B339" t="s">
        <v>58</v>
      </c>
      <c r="C339" t="s">
        <v>2</v>
      </c>
      <c r="D339" s="1">
        <v>20727</v>
      </c>
      <c r="E339" s="1">
        <v>455356</v>
      </c>
      <c r="F339" s="2">
        <v>56159</v>
      </c>
    </row>
    <row r="340" spans="1:6" x14ac:dyDescent="0.3">
      <c r="A340">
        <v>2020</v>
      </c>
      <c r="B340" t="s">
        <v>58</v>
      </c>
      <c r="C340" t="s">
        <v>3</v>
      </c>
      <c r="D340" s="1">
        <v>15656</v>
      </c>
      <c r="E340" s="1">
        <v>181169</v>
      </c>
      <c r="F340" s="2">
        <v>47435</v>
      </c>
    </row>
    <row r="341" spans="1:6" x14ac:dyDescent="0.3">
      <c r="A341">
        <v>2020</v>
      </c>
      <c r="B341" t="s">
        <v>58</v>
      </c>
      <c r="C341" t="s">
        <v>4</v>
      </c>
      <c r="D341" s="1">
        <v>656765</v>
      </c>
      <c r="E341" s="1">
        <v>2651781</v>
      </c>
      <c r="F341" s="2">
        <v>57668</v>
      </c>
    </row>
    <row r="342" spans="1:6" x14ac:dyDescent="0.3">
      <c r="A342">
        <v>2020</v>
      </c>
      <c r="B342" t="s">
        <v>58</v>
      </c>
      <c r="C342" t="s">
        <v>5</v>
      </c>
      <c r="D342" s="1">
        <v>23475</v>
      </c>
      <c r="E342" s="1">
        <v>332209</v>
      </c>
      <c r="F342" s="2">
        <v>55198</v>
      </c>
    </row>
    <row r="343" spans="1:6" x14ac:dyDescent="0.3">
      <c r="A343">
        <v>2020</v>
      </c>
      <c r="B343" t="s">
        <v>58</v>
      </c>
      <c r="C343" t="s">
        <v>6</v>
      </c>
      <c r="D343" s="1">
        <v>19964</v>
      </c>
      <c r="E343" s="1">
        <v>319881</v>
      </c>
      <c r="F343" s="2">
        <v>61215</v>
      </c>
    </row>
    <row r="344" spans="1:6" x14ac:dyDescent="0.3">
      <c r="A344">
        <v>2020</v>
      </c>
      <c r="B344" t="s">
        <v>58</v>
      </c>
      <c r="C344" t="s">
        <v>7</v>
      </c>
      <c r="D344" s="1">
        <v>5522</v>
      </c>
      <c r="E344" s="1">
        <v>74184</v>
      </c>
      <c r="F344" s="2">
        <v>57470</v>
      </c>
    </row>
    <row r="345" spans="1:6" x14ac:dyDescent="0.3">
      <c r="A345">
        <v>2020</v>
      </c>
      <c r="B345" t="s">
        <v>58</v>
      </c>
      <c r="C345" t="s">
        <v>8</v>
      </c>
      <c r="D345" s="1">
        <v>85058</v>
      </c>
      <c r="E345" s="1">
        <v>1293582</v>
      </c>
      <c r="F345" s="2">
        <v>55114</v>
      </c>
    </row>
    <row r="346" spans="1:6" x14ac:dyDescent="0.3">
      <c r="A346">
        <v>2020</v>
      </c>
      <c r="B346" t="s">
        <v>58</v>
      </c>
      <c r="C346" t="s">
        <v>9</v>
      </c>
      <c r="D346" s="1">
        <v>31842</v>
      </c>
      <c r="E346" s="1">
        <v>561390</v>
      </c>
      <c r="F346" s="2">
        <v>57141</v>
      </c>
    </row>
    <row r="347" spans="1:6" x14ac:dyDescent="0.3">
      <c r="A347">
        <v>2020</v>
      </c>
      <c r="B347" t="s">
        <v>58</v>
      </c>
      <c r="C347" t="s">
        <v>10</v>
      </c>
      <c r="D347" s="1">
        <v>9128</v>
      </c>
      <c r="E347" s="1">
        <v>106752</v>
      </c>
      <c r="F347" s="2">
        <v>45479</v>
      </c>
    </row>
    <row r="348" spans="1:6" x14ac:dyDescent="0.3">
      <c r="A348">
        <v>2020</v>
      </c>
      <c r="B348" t="s">
        <v>58</v>
      </c>
      <c r="C348" t="s">
        <v>11</v>
      </c>
      <c r="D348" s="1">
        <v>39684</v>
      </c>
      <c r="E348" s="1">
        <v>882088</v>
      </c>
      <c r="F348" s="2">
        <v>55678</v>
      </c>
    </row>
    <row r="349" spans="1:6" x14ac:dyDescent="0.3">
      <c r="A349">
        <v>2020</v>
      </c>
      <c r="B349" t="s">
        <v>58</v>
      </c>
      <c r="C349" t="s">
        <v>12</v>
      </c>
      <c r="D349" s="1">
        <v>16899</v>
      </c>
      <c r="E349" s="1">
        <v>451743</v>
      </c>
      <c r="F349" s="2">
        <v>52802</v>
      </c>
    </row>
    <row r="350" spans="1:6" x14ac:dyDescent="0.3">
      <c r="A350">
        <v>2020</v>
      </c>
      <c r="B350" t="s">
        <v>58</v>
      </c>
      <c r="C350" t="s">
        <v>13</v>
      </c>
      <c r="D350" s="1">
        <v>13294</v>
      </c>
      <c r="E350" s="1">
        <v>209301</v>
      </c>
      <c r="F350" s="2">
        <v>47222</v>
      </c>
    </row>
    <row r="351" spans="1:6" x14ac:dyDescent="0.3">
      <c r="A351">
        <v>2020</v>
      </c>
      <c r="B351" t="s">
        <v>58</v>
      </c>
      <c r="C351" t="s">
        <v>14</v>
      </c>
      <c r="D351" s="1">
        <v>10330</v>
      </c>
      <c r="E351" s="1">
        <v>194569</v>
      </c>
      <c r="F351" s="2">
        <v>48486</v>
      </c>
    </row>
    <row r="352" spans="1:6" x14ac:dyDescent="0.3">
      <c r="A352">
        <v>2020</v>
      </c>
      <c r="B352" t="s">
        <v>58</v>
      </c>
      <c r="C352" t="s">
        <v>15</v>
      </c>
      <c r="D352" s="1">
        <v>20809</v>
      </c>
      <c r="E352" s="1">
        <v>263195</v>
      </c>
      <c r="F352" s="2">
        <v>52098</v>
      </c>
    </row>
    <row r="353" spans="1:6" x14ac:dyDescent="0.3">
      <c r="A353">
        <v>2020</v>
      </c>
      <c r="B353" t="s">
        <v>58</v>
      </c>
      <c r="C353" t="s">
        <v>16</v>
      </c>
      <c r="D353" s="1">
        <v>16834</v>
      </c>
      <c r="E353" s="1">
        <v>296324</v>
      </c>
      <c r="F353" s="2">
        <v>48222</v>
      </c>
    </row>
    <row r="354" spans="1:6" x14ac:dyDescent="0.3">
      <c r="A354">
        <v>2020</v>
      </c>
      <c r="B354" t="s">
        <v>58</v>
      </c>
      <c r="C354" t="s">
        <v>17</v>
      </c>
      <c r="D354" s="1">
        <v>5591</v>
      </c>
      <c r="E354" s="1">
        <v>115511</v>
      </c>
      <c r="F354" s="2">
        <v>53739</v>
      </c>
    </row>
    <row r="355" spans="1:6" x14ac:dyDescent="0.3">
      <c r="A355">
        <v>2020</v>
      </c>
      <c r="B355" t="s">
        <v>58</v>
      </c>
      <c r="C355" t="s">
        <v>18</v>
      </c>
      <c r="D355" s="1">
        <v>21505</v>
      </c>
      <c r="E355" s="1">
        <v>420463</v>
      </c>
      <c r="F355" s="2">
        <v>59854</v>
      </c>
    </row>
    <row r="356" spans="1:6" x14ac:dyDescent="0.3">
      <c r="A356">
        <v>2020</v>
      </c>
      <c r="B356" t="s">
        <v>58</v>
      </c>
      <c r="C356" t="s">
        <v>19</v>
      </c>
      <c r="D356" s="1">
        <v>71270</v>
      </c>
      <c r="E356" s="1">
        <v>742606</v>
      </c>
      <c r="F356" s="2">
        <v>64556</v>
      </c>
    </row>
    <row r="357" spans="1:6" x14ac:dyDescent="0.3">
      <c r="A357">
        <v>2020</v>
      </c>
      <c r="B357" t="s">
        <v>58</v>
      </c>
      <c r="C357" t="s">
        <v>20</v>
      </c>
      <c r="D357" s="1">
        <v>32965</v>
      </c>
      <c r="E357" s="1">
        <v>622119</v>
      </c>
      <c r="F357" s="2">
        <v>54163</v>
      </c>
    </row>
    <row r="358" spans="1:6" x14ac:dyDescent="0.3">
      <c r="A358">
        <v>2020</v>
      </c>
      <c r="B358" t="s">
        <v>58</v>
      </c>
      <c r="C358" t="s">
        <v>21</v>
      </c>
      <c r="D358" s="1">
        <v>22985</v>
      </c>
      <c r="E358" s="1">
        <v>513228</v>
      </c>
      <c r="F358" s="2">
        <v>55127</v>
      </c>
    </row>
    <row r="359" spans="1:6" x14ac:dyDescent="0.3">
      <c r="A359">
        <v>2020</v>
      </c>
      <c r="B359" t="s">
        <v>58</v>
      </c>
      <c r="C359" t="s">
        <v>22</v>
      </c>
      <c r="D359" s="1">
        <v>7693</v>
      </c>
      <c r="E359" s="1">
        <v>138876</v>
      </c>
      <c r="F359" s="2">
        <v>45670</v>
      </c>
    </row>
    <row r="360" spans="1:6" x14ac:dyDescent="0.3">
      <c r="A360">
        <v>2020</v>
      </c>
      <c r="B360" t="s">
        <v>58</v>
      </c>
      <c r="C360" t="s">
        <v>23</v>
      </c>
      <c r="D360" s="1">
        <v>56134</v>
      </c>
      <c r="E360" s="1">
        <v>448355</v>
      </c>
      <c r="F360" s="2">
        <v>50460</v>
      </c>
    </row>
    <row r="361" spans="1:6" x14ac:dyDescent="0.3">
      <c r="A361">
        <v>2020</v>
      </c>
      <c r="B361" t="s">
        <v>58</v>
      </c>
      <c r="C361" t="s">
        <v>24</v>
      </c>
      <c r="D361" s="1">
        <v>5112</v>
      </c>
      <c r="E361" s="1">
        <v>73374</v>
      </c>
      <c r="F361" s="2">
        <v>52612</v>
      </c>
    </row>
    <row r="362" spans="1:6" x14ac:dyDescent="0.3">
      <c r="A362">
        <v>2020</v>
      </c>
      <c r="B362" t="s">
        <v>58</v>
      </c>
      <c r="C362" t="s">
        <v>25</v>
      </c>
      <c r="D362" s="1">
        <v>10522</v>
      </c>
      <c r="E362" s="1">
        <v>135205</v>
      </c>
      <c r="F362" s="2">
        <v>51740</v>
      </c>
    </row>
    <row r="363" spans="1:6" x14ac:dyDescent="0.3">
      <c r="A363">
        <v>2020</v>
      </c>
      <c r="B363" t="s">
        <v>58</v>
      </c>
      <c r="C363" t="s">
        <v>26</v>
      </c>
      <c r="D363" s="1">
        <v>9126</v>
      </c>
      <c r="E363" s="1">
        <v>139696</v>
      </c>
      <c r="F363" s="2">
        <v>58047</v>
      </c>
    </row>
    <row r="364" spans="1:6" x14ac:dyDescent="0.3">
      <c r="A364">
        <v>2020</v>
      </c>
      <c r="B364" t="s">
        <v>58</v>
      </c>
      <c r="C364" t="s">
        <v>27</v>
      </c>
      <c r="D364" s="1">
        <v>4900</v>
      </c>
      <c r="E364" s="1">
        <v>108757</v>
      </c>
      <c r="F364" s="2">
        <v>63675</v>
      </c>
    </row>
    <row r="365" spans="1:6" x14ac:dyDescent="0.3">
      <c r="A365">
        <v>2020</v>
      </c>
      <c r="B365" t="s">
        <v>58</v>
      </c>
      <c r="C365" t="s">
        <v>28</v>
      </c>
      <c r="D365" s="1">
        <v>43568</v>
      </c>
      <c r="E365" s="1">
        <v>622420</v>
      </c>
      <c r="F365" s="2">
        <v>60044</v>
      </c>
    </row>
    <row r="366" spans="1:6" x14ac:dyDescent="0.3">
      <c r="A366">
        <v>2020</v>
      </c>
      <c r="B366" t="s">
        <v>58</v>
      </c>
      <c r="C366" t="s">
        <v>29</v>
      </c>
      <c r="D366" s="1">
        <v>11448</v>
      </c>
      <c r="E366" s="1">
        <v>126459</v>
      </c>
      <c r="F366" s="2">
        <v>45191</v>
      </c>
    </row>
    <row r="367" spans="1:6" x14ac:dyDescent="0.3">
      <c r="A367">
        <v>2020</v>
      </c>
      <c r="B367" t="s">
        <v>58</v>
      </c>
      <c r="C367" t="s">
        <v>30</v>
      </c>
      <c r="D367" s="1">
        <v>67893</v>
      </c>
      <c r="E367" s="1">
        <v>1872526</v>
      </c>
      <c r="F367" s="2">
        <v>58936</v>
      </c>
    </row>
    <row r="368" spans="1:6" x14ac:dyDescent="0.3">
      <c r="A368">
        <v>2020</v>
      </c>
      <c r="B368" t="s">
        <v>58</v>
      </c>
      <c r="C368" t="s">
        <v>31</v>
      </c>
      <c r="D368" s="1">
        <v>29514</v>
      </c>
      <c r="E368" s="1">
        <v>584896</v>
      </c>
      <c r="F368" s="2">
        <v>53252</v>
      </c>
    </row>
    <row r="369" spans="1:6" x14ac:dyDescent="0.3">
      <c r="A369">
        <v>2020</v>
      </c>
      <c r="B369" t="s">
        <v>58</v>
      </c>
      <c r="C369" t="s">
        <v>32</v>
      </c>
      <c r="D369" s="1">
        <v>2737</v>
      </c>
      <c r="E369" s="1">
        <v>64418</v>
      </c>
      <c r="F369" s="2">
        <v>55234</v>
      </c>
    </row>
    <row r="370" spans="1:6" x14ac:dyDescent="0.3">
      <c r="A370">
        <v>2020</v>
      </c>
      <c r="B370" t="s">
        <v>58</v>
      </c>
      <c r="C370" t="s">
        <v>33</v>
      </c>
      <c r="D370" s="1">
        <v>35930</v>
      </c>
      <c r="E370" s="1">
        <v>868191</v>
      </c>
      <c r="F370" s="2">
        <v>51366</v>
      </c>
    </row>
    <row r="371" spans="1:6" x14ac:dyDescent="0.3">
      <c r="A371">
        <v>2020</v>
      </c>
      <c r="B371" t="s">
        <v>58</v>
      </c>
      <c r="C371" t="s">
        <v>34</v>
      </c>
      <c r="D371" s="1">
        <v>13656</v>
      </c>
      <c r="E371" s="1">
        <v>209679</v>
      </c>
      <c r="F371" s="2">
        <v>49095</v>
      </c>
    </row>
    <row r="372" spans="1:6" x14ac:dyDescent="0.3">
      <c r="A372">
        <v>2020</v>
      </c>
      <c r="B372" t="s">
        <v>58</v>
      </c>
      <c r="C372" t="s">
        <v>35</v>
      </c>
      <c r="D372" s="1">
        <v>28106</v>
      </c>
      <c r="E372" s="1">
        <v>292631</v>
      </c>
      <c r="F372" s="2">
        <v>54216</v>
      </c>
    </row>
    <row r="373" spans="1:6" x14ac:dyDescent="0.3">
      <c r="A373">
        <v>2020</v>
      </c>
      <c r="B373" t="s">
        <v>58</v>
      </c>
      <c r="C373" t="s">
        <v>36</v>
      </c>
      <c r="D373" s="1">
        <v>57935</v>
      </c>
      <c r="E373" s="1">
        <v>1179840</v>
      </c>
      <c r="F373" s="2">
        <v>57087</v>
      </c>
    </row>
    <row r="374" spans="1:6" x14ac:dyDescent="0.3">
      <c r="A374">
        <v>2020</v>
      </c>
      <c r="B374" t="s">
        <v>58</v>
      </c>
      <c r="C374" t="s">
        <v>37</v>
      </c>
      <c r="D374" s="1">
        <v>4907</v>
      </c>
      <c r="E374" s="1">
        <v>95079</v>
      </c>
      <c r="F374" s="2">
        <v>54510</v>
      </c>
    </row>
    <row r="375" spans="1:6" x14ac:dyDescent="0.3">
      <c r="A375">
        <v>2020</v>
      </c>
      <c r="B375" t="s">
        <v>58</v>
      </c>
      <c r="C375" t="s">
        <v>38</v>
      </c>
      <c r="D375" s="1">
        <v>15612</v>
      </c>
      <c r="E375" s="1">
        <v>231072</v>
      </c>
      <c r="F375" s="2">
        <v>50055</v>
      </c>
    </row>
    <row r="376" spans="1:6" x14ac:dyDescent="0.3">
      <c r="A376">
        <v>2020</v>
      </c>
      <c r="B376" t="s">
        <v>58</v>
      </c>
      <c r="C376" t="s">
        <v>39</v>
      </c>
      <c r="D376" s="1">
        <v>2934</v>
      </c>
      <c r="E376" s="1">
        <v>68990</v>
      </c>
      <c r="F376" s="2">
        <v>57054</v>
      </c>
    </row>
    <row r="377" spans="1:6" x14ac:dyDescent="0.3">
      <c r="A377">
        <v>2020</v>
      </c>
      <c r="B377" t="s">
        <v>58</v>
      </c>
      <c r="C377" t="s">
        <v>40</v>
      </c>
      <c r="D377" s="1">
        <v>21213</v>
      </c>
      <c r="E377" s="1">
        <v>421097</v>
      </c>
      <c r="F377" s="2">
        <v>56401</v>
      </c>
    </row>
    <row r="378" spans="1:6" x14ac:dyDescent="0.3">
      <c r="A378">
        <v>2020</v>
      </c>
      <c r="B378" t="s">
        <v>58</v>
      </c>
      <c r="C378" t="s">
        <v>41</v>
      </c>
      <c r="D378" s="1">
        <v>98681</v>
      </c>
      <c r="E378" s="1">
        <v>1646144</v>
      </c>
      <c r="F378" s="2">
        <v>51856</v>
      </c>
    </row>
    <row r="379" spans="1:6" x14ac:dyDescent="0.3">
      <c r="A379">
        <v>2020</v>
      </c>
      <c r="B379" t="s">
        <v>58</v>
      </c>
      <c r="C379" t="s">
        <v>42</v>
      </c>
      <c r="D379" s="1">
        <v>13463</v>
      </c>
      <c r="E379" s="1">
        <v>193157</v>
      </c>
      <c r="F379" s="2">
        <v>48260</v>
      </c>
    </row>
    <row r="380" spans="1:6" x14ac:dyDescent="0.3">
      <c r="A380">
        <v>2020</v>
      </c>
      <c r="B380" t="s">
        <v>58</v>
      </c>
      <c r="C380" t="s">
        <v>43</v>
      </c>
      <c r="D380" s="1">
        <v>2516</v>
      </c>
      <c r="E380" s="1">
        <v>58443</v>
      </c>
      <c r="F380" s="2">
        <v>52779</v>
      </c>
    </row>
    <row r="381" spans="1:6" x14ac:dyDescent="0.3">
      <c r="A381">
        <v>2020</v>
      </c>
      <c r="B381" t="s">
        <v>58</v>
      </c>
      <c r="C381" t="s">
        <v>44</v>
      </c>
      <c r="D381" s="1">
        <v>49705</v>
      </c>
      <c r="E381" s="1">
        <v>492598</v>
      </c>
      <c r="F381" s="2">
        <v>54119</v>
      </c>
    </row>
    <row r="382" spans="1:6" x14ac:dyDescent="0.3">
      <c r="A382">
        <v>2020</v>
      </c>
      <c r="B382" t="s">
        <v>58</v>
      </c>
      <c r="C382" t="s">
        <v>45</v>
      </c>
      <c r="D382" s="1">
        <v>74944</v>
      </c>
      <c r="E382" s="1">
        <v>468495</v>
      </c>
      <c r="F382" s="2">
        <v>55544</v>
      </c>
    </row>
    <row r="383" spans="1:6" x14ac:dyDescent="0.3">
      <c r="A383">
        <v>2020</v>
      </c>
      <c r="B383" t="s">
        <v>58</v>
      </c>
      <c r="C383" t="s">
        <v>46</v>
      </c>
      <c r="D383" s="1">
        <v>8500</v>
      </c>
      <c r="E383" s="1">
        <v>124604</v>
      </c>
      <c r="F383" s="2">
        <v>50597</v>
      </c>
    </row>
    <row r="384" spans="1:6" x14ac:dyDescent="0.3">
      <c r="A384">
        <v>2020</v>
      </c>
      <c r="B384" t="s">
        <v>58</v>
      </c>
      <c r="C384" t="s">
        <v>47</v>
      </c>
      <c r="D384" s="1">
        <v>31125</v>
      </c>
      <c r="E384" s="1">
        <v>427152</v>
      </c>
      <c r="F384" s="2">
        <v>52993</v>
      </c>
    </row>
    <row r="385" spans="1:6" x14ac:dyDescent="0.3">
      <c r="A385">
        <v>2020</v>
      </c>
      <c r="B385" t="s">
        <v>58</v>
      </c>
      <c r="C385" t="s">
        <v>48</v>
      </c>
      <c r="D385" s="1">
        <v>3485</v>
      </c>
      <c r="E385" s="1">
        <v>26942</v>
      </c>
      <c r="F385" s="2">
        <v>46334</v>
      </c>
    </row>
    <row r="386" spans="1:6" x14ac:dyDescent="0.3">
      <c r="A386">
        <v>2020</v>
      </c>
      <c r="B386" t="s">
        <v>59</v>
      </c>
      <c r="C386" t="s">
        <v>1</v>
      </c>
      <c r="D386" s="1">
        <v>11221</v>
      </c>
      <c r="E386" s="1">
        <v>178057</v>
      </c>
      <c r="F386" s="2">
        <v>18554</v>
      </c>
    </row>
    <row r="387" spans="1:6" x14ac:dyDescent="0.3">
      <c r="A387">
        <v>2020</v>
      </c>
      <c r="B387" t="s">
        <v>59</v>
      </c>
      <c r="C387" t="s">
        <v>2</v>
      </c>
      <c r="D387" s="1">
        <v>14444</v>
      </c>
      <c r="E387" s="1">
        <v>274985</v>
      </c>
      <c r="F387" s="2">
        <v>26810</v>
      </c>
    </row>
    <row r="388" spans="1:6" x14ac:dyDescent="0.3">
      <c r="A388">
        <v>2020</v>
      </c>
      <c r="B388" t="s">
        <v>59</v>
      </c>
      <c r="C388" t="s">
        <v>3</v>
      </c>
      <c r="D388" s="1">
        <v>7458</v>
      </c>
      <c r="E388" s="1">
        <v>106295</v>
      </c>
      <c r="F388" s="2">
        <v>18414</v>
      </c>
    </row>
    <row r="389" spans="1:6" x14ac:dyDescent="0.3">
      <c r="A389">
        <v>2020</v>
      </c>
      <c r="B389" t="s">
        <v>59</v>
      </c>
      <c r="C389" t="s">
        <v>4</v>
      </c>
      <c r="D389" s="1">
        <v>117833</v>
      </c>
      <c r="E389" s="1">
        <v>1482600</v>
      </c>
      <c r="F389" s="2">
        <v>36090</v>
      </c>
    </row>
    <row r="390" spans="1:6" x14ac:dyDescent="0.3">
      <c r="A390">
        <v>2020</v>
      </c>
      <c r="B390" t="s">
        <v>59</v>
      </c>
      <c r="C390" t="s">
        <v>5</v>
      </c>
      <c r="D390" s="1">
        <v>17650</v>
      </c>
      <c r="E390" s="1">
        <v>271680</v>
      </c>
      <c r="F390" s="2">
        <v>28424</v>
      </c>
    </row>
    <row r="391" spans="1:6" x14ac:dyDescent="0.3">
      <c r="A391">
        <v>2020</v>
      </c>
      <c r="B391" t="s">
        <v>59</v>
      </c>
      <c r="C391" t="s">
        <v>6</v>
      </c>
      <c r="D391" s="1">
        <v>10916</v>
      </c>
      <c r="E391" s="1">
        <v>117365</v>
      </c>
      <c r="F391" s="2">
        <v>26295</v>
      </c>
    </row>
    <row r="392" spans="1:6" x14ac:dyDescent="0.3">
      <c r="A392">
        <v>2020</v>
      </c>
      <c r="B392" t="s">
        <v>59</v>
      </c>
      <c r="C392" t="s">
        <v>7</v>
      </c>
      <c r="D392" s="1">
        <v>2698</v>
      </c>
      <c r="E392" s="1">
        <v>41103</v>
      </c>
      <c r="F392" s="2">
        <v>22228</v>
      </c>
    </row>
    <row r="393" spans="1:6" x14ac:dyDescent="0.3">
      <c r="A393">
        <v>2020</v>
      </c>
      <c r="B393" t="s">
        <v>59</v>
      </c>
      <c r="C393" t="s">
        <v>8</v>
      </c>
      <c r="D393" s="1">
        <v>59645</v>
      </c>
      <c r="E393" s="1">
        <v>1007574</v>
      </c>
      <c r="F393" s="2">
        <v>27709</v>
      </c>
    </row>
    <row r="394" spans="1:6" x14ac:dyDescent="0.3">
      <c r="A394">
        <v>2020</v>
      </c>
      <c r="B394" t="s">
        <v>59</v>
      </c>
      <c r="C394" t="s">
        <v>9</v>
      </c>
      <c r="D394" s="1">
        <v>26741</v>
      </c>
      <c r="E394" s="1">
        <v>414059</v>
      </c>
      <c r="F394" s="2">
        <v>22009</v>
      </c>
    </row>
    <row r="395" spans="1:6" x14ac:dyDescent="0.3">
      <c r="A395">
        <v>2020</v>
      </c>
      <c r="B395" t="s">
        <v>59</v>
      </c>
      <c r="C395" t="s">
        <v>10</v>
      </c>
      <c r="D395" s="1">
        <v>5242</v>
      </c>
      <c r="E395" s="1">
        <v>74574</v>
      </c>
      <c r="F395" s="2">
        <v>18637</v>
      </c>
    </row>
    <row r="396" spans="1:6" x14ac:dyDescent="0.3">
      <c r="A396">
        <v>2020</v>
      </c>
      <c r="B396" t="s">
        <v>59</v>
      </c>
      <c r="C396" t="s">
        <v>11</v>
      </c>
      <c r="D396" s="1">
        <v>32842</v>
      </c>
      <c r="E396" s="1">
        <v>462216</v>
      </c>
      <c r="F396" s="2">
        <v>25054</v>
      </c>
    </row>
    <row r="397" spans="1:6" x14ac:dyDescent="0.3">
      <c r="A397">
        <v>2020</v>
      </c>
      <c r="B397" t="s">
        <v>59</v>
      </c>
      <c r="C397" t="s">
        <v>12</v>
      </c>
      <c r="D397" s="1">
        <v>16068</v>
      </c>
      <c r="E397" s="1">
        <v>263892</v>
      </c>
      <c r="F397" s="2">
        <v>20493</v>
      </c>
    </row>
    <row r="398" spans="1:6" x14ac:dyDescent="0.3">
      <c r="A398">
        <v>2020</v>
      </c>
      <c r="B398" t="s">
        <v>59</v>
      </c>
      <c r="C398" t="s">
        <v>13</v>
      </c>
      <c r="D398" s="1">
        <v>8734</v>
      </c>
      <c r="E398" s="1">
        <v>118383</v>
      </c>
      <c r="F398" s="2">
        <v>18002</v>
      </c>
    </row>
    <row r="399" spans="1:6" x14ac:dyDescent="0.3">
      <c r="A399">
        <v>2020</v>
      </c>
      <c r="B399" t="s">
        <v>59</v>
      </c>
      <c r="C399" t="s">
        <v>14</v>
      </c>
      <c r="D399" s="1">
        <v>6792</v>
      </c>
      <c r="E399" s="1">
        <v>110526</v>
      </c>
      <c r="F399" s="2">
        <v>18088</v>
      </c>
    </row>
    <row r="400" spans="1:6" x14ac:dyDescent="0.3">
      <c r="A400">
        <v>2020</v>
      </c>
      <c r="B400" t="s">
        <v>59</v>
      </c>
      <c r="C400" t="s">
        <v>15</v>
      </c>
      <c r="D400" s="1">
        <v>10331</v>
      </c>
      <c r="E400" s="1">
        <v>165335</v>
      </c>
      <c r="F400" s="2">
        <v>19522</v>
      </c>
    </row>
    <row r="401" spans="1:6" x14ac:dyDescent="0.3">
      <c r="A401">
        <v>2020</v>
      </c>
      <c r="B401" t="s">
        <v>59</v>
      </c>
      <c r="C401" t="s">
        <v>16</v>
      </c>
      <c r="D401" s="1">
        <v>13351</v>
      </c>
      <c r="E401" s="1">
        <v>188383</v>
      </c>
      <c r="F401" s="2">
        <v>22216</v>
      </c>
    </row>
    <row r="402" spans="1:6" x14ac:dyDescent="0.3">
      <c r="A402">
        <v>2020</v>
      </c>
      <c r="B402" t="s">
        <v>59</v>
      </c>
      <c r="C402" t="s">
        <v>17</v>
      </c>
      <c r="D402" s="1">
        <v>5172</v>
      </c>
      <c r="E402" s="1">
        <v>51781</v>
      </c>
      <c r="F402" s="2">
        <v>25112</v>
      </c>
    </row>
    <row r="403" spans="1:6" x14ac:dyDescent="0.3">
      <c r="A403">
        <v>2020</v>
      </c>
      <c r="B403" t="s">
        <v>59</v>
      </c>
      <c r="C403" t="s">
        <v>18</v>
      </c>
      <c r="D403" s="1">
        <v>14823</v>
      </c>
      <c r="E403" s="1">
        <v>210848</v>
      </c>
      <c r="F403" s="2">
        <v>26383</v>
      </c>
    </row>
    <row r="404" spans="1:6" x14ac:dyDescent="0.3">
      <c r="A404">
        <v>2020</v>
      </c>
      <c r="B404" t="s">
        <v>59</v>
      </c>
      <c r="C404" t="s">
        <v>19</v>
      </c>
      <c r="D404" s="1">
        <v>20158</v>
      </c>
      <c r="E404" s="1">
        <v>262049</v>
      </c>
      <c r="F404" s="2">
        <v>30457</v>
      </c>
    </row>
    <row r="405" spans="1:6" x14ac:dyDescent="0.3">
      <c r="A405">
        <v>2020</v>
      </c>
      <c r="B405" t="s">
        <v>59</v>
      </c>
      <c r="C405" t="s">
        <v>20</v>
      </c>
      <c r="D405" s="1">
        <v>23032</v>
      </c>
      <c r="E405" s="1">
        <v>323435</v>
      </c>
      <c r="F405" s="2">
        <v>22254</v>
      </c>
    </row>
    <row r="406" spans="1:6" x14ac:dyDescent="0.3">
      <c r="A406">
        <v>2020</v>
      </c>
      <c r="B406" t="s">
        <v>59</v>
      </c>
      <c r="C406" t="s">
        <v>21</v>
      </c>
      <c r="D406" s="1">
        <v>15355</v>
      </c>
      <c r="E406" s="1">
        <v>204519</v>
      </c>
      <c r="F406" s="2">
        <v>24167</v>
      </c>
    </row>
    <row r="407" spans="1:6" x14ac:dyDescent="0.3">
      <c r="A407">
        <v>2020</v>
      </c>
      <c r="B407" t="s">
        <v>59</v>
      </c>
      <c r="C407" t="s">
        <v>22</v>
      </c>
      <c r="D407" s="1">
        <v>6644</v>
      </c>
      <c r="E407" s="1">
        <v>118107</v>
      </c>
      <c r="F407" s="2">
        <v>18380</v>
      </c>
    </row>
    <row r="408" spans="1:6" x14ac:dyDescent="0.3">
      <c r="A408">
        <v>2020</v>
      </c>
      <c r="B408" t="s">
        <v>59</v>
      </c>
      <c r="C408" t="s">
        <v>23</v>
      </c>
      <c r="D408" s="1">
        <v>15398</v>
      </c>
      <c r="E408" s="1">
        <v>253244</v>
      </c>
      <c r="F408" s="2">
        <v>22154</v>
      </c>
    </row>
    <row r="409" spans="1:6" x14ac:dyDescent="0.3">
      <c r="A409">
        <v>2020</v>
      </c>
      <c r="B409" t="s">
        <v>59</v>
      </c>
      <c r="C409" t="s">
        <v>24</v>
      </c>
      <c r="D409" s="1">
        <v>5182</v>
      </c>
      <c r="E409" s="1">
        <v>58811</v>
      </c>
      <c r="F409" s="2">
        <v>21078</v>
      </c>
    </row>
    <row r="410" spans="1:6" x14ac:dyDescent="0.3">
      <c r="A410">
        <v>2020</v>
      </c>
      <c r="B410" t="s">
        <v>59</v>
      </c>
      <c r="C410" t="s">
        <v>25</v>
      </c>
      <c r="D410" s="1">
        <v>5552</v>
      </c>
      <c r="E410" s="1">
        <v>79529</v>
      </c>
      <c r="F410" s="2">
        <v>18131</v>
      </c>
    </row>
    <row r="411" spans="1:6" x14ac:dyDescent="0.3">
      <c r="A411">
        <v>2020</v>
      </c>
      <c r="B411" t="s">
        <v>59</v>
      </c>
      <c r="C411" t="s">
        <v>26</v>
      </c>
      <c r="D411" s="1">
        <v>8698</v>
      </c>
      <c r="E411" s="1">
        <v>255447</v>
      </c>
      <c r="F411" s="2">
        <v>34061</v>
      </c>
    </row>
    <row r="412" spans="1:6" x14ac:dyDescent="0.3">
      <c r="A412">
        <v>2020</v>
      </c>
      <c r="B412" t="s">
        <v>59</v>
      </c>
      <c r="C412" t="s">
        <v>27</v>
      </c>
      <c r="D412" s="1">
        <v>4677</v>
      </c>
      <c r="E412" s="1">
        <v>57132</v>
      </c>
      <c r="F412" s="2">
        <v>24729</v>
      </c>
    </row>
    <row r="413" spans="1:6" x14ac:dyDescent="0.3">
      <c r="A413">
        <v>2020</v>
      </c>
      <c r="B413" t="s">
        <v>59</v>
      </c>
      <c r="C413" t="s">
        <v>28</v>
      </c>
      <c r="D413" s="1">
        <v>24584</v>
      </c>
      <c r="E413" s="1">
        <v>281546</v>
      </c>
      <c r="F413" s="2">
        <v>28639</v>
      </c>
    </row>
    <row r="414" spans="1:6" x14ac:dyDescent="0.3">
      <c r="A414">
        <v>2020</v>
      </c>
      <c r="B414" t="s">
        <v>59</v>
      </c>
      <c r="C414" t="s">
        <v>29</v>
      </c>
      <c r="D414" s="1">
        <v>5276</v>
      </c>
      <c r="E414" s="1">
        <v>78539</v>
      </c>
      <c r="F414" s="2">
        <v>19988</v>
      </c>
    </row>
    <row r="415" spans="1:6" x14ac:dyDescent="0.3">
      <c r="A415">
        <v>2020</v>
      </c>
      <c r="B415" t="s">
        <v>59</v>
      </c>
      <c r="C415" t="s">
        <v>30</v>
      </c>
      <c r="D415" s="1">
        <v>64959</v>
      </c>
      <c r="E415" s="1">
        <v>632760</v>
      </c>
      <c r="F415" s="2">
        <v>36986</v>
      </c>
    </row>
    <row r="416" spans="1:6" x14ac:dyDescent="0.3">
      <c r="A416">
        <v>2020</v>
      </c>
      <c r="B416" t="s">
        <v>59</v>
      </c>
      <c r="C416" t="s">
        <v>31</v>
      </c>
      <c r="D416" s="1">
        <v>27015</v>
      </c>
      <c r="E416" s="1">
        <v>420420</v>
      </c>
      <c r="F416" s="2">
        <v>21462</v>
      </c>
    </row>
    <row r="417" spans="1:6" x14ac:dyDescent="0.3">
      <c r="A417">
        <v>2020</v>
      </c>
      <c r="B417" t="s">
        <v>59</v>
      </c>
      <c r="C417" t="s">
        <v>32</v>
      </c>
      <c r="D417" s="1">
        <v>2621</v>
      </c>
      <c r="E417" s="1">
        <v>34228</v>
      </c>
      <c r="F417" s="2">
        <v>19193</v>
      </c>
    </row>
    <row r="418" spans="1:6" x14ac:dyDescent="0.3">
      <c r="A418">
        <v>2020</v>
      </c>
      <c r="B418" t="s">
        <v>59</v>
      </c>
      <c r="C418" t="s">
        <v>33</v>
      </c>
      <c r="D418" s="1">
        <v>29197</v>
      </c>
      <c r="E418" s="1">
        <v>466069</v>
      </c>
      <c r="F418" s="2">
        <v>21027</v>
      </c>
    </row>
    <row r="419" spans="1:6" x14ac:dyDescent="0.3">
      <c r="A419">
        <v>2020</v>
      </c>
      <c r="B419" t="s">
        <v>59</v>
      </c>
      <c r="C419" t="s">
        <v>34</v>
      </c>
      <c r="D419" s="1">
        <v>9364</v>
      </c>
      <c r="E419" s="1">
        <v>156230</v>
      </c>
      <c r="F419" s="2">
        <v>19310</v>
      </c>
    </row>
    <row r="420" spans="1:6" x14ac:dyDescent="0.3">
      <c r="A420">
        <v>2020</v>
      </c>
      <c r="B420" t="s">
        <v>59</v>
      </c>
      <c r="C420" t="s">
        <v>35</v>
      </c>
      <c r="D420" s="1">
        <v>13993</v>
      </c>
      <c r="E420" s="1">
        <v>161570</v>
      </c>
      <c r="F420" s="2">
        <v>24338</v>
      </c>
    </row>
    <row r="421" spans="1:6" x14ac:dyDescent="0.3">
      <c r="A421">
        <v>2020</v>
      </c>
      <c r="B421" t="s">
        <v>59</v>
      </c>
      <c r="C421" t="s">
        <v>36</v>
      </c>
      <c r="D421" s="1">
        <v>33532</v>
      </c>
      <c r="E421" s="1">
        <v>424092</v>
      </c>
      <c r="F421" s="2">
        <v>22945</v>
      </c>
    </row>
    <row r="422" spans="1:6" x14ac:dyDescent="0.3">
      <c r="A422">
        <v>2020</v>
      </c>
      <c r="B422" t="s">
        <v>59</v>
      </c>
      <c r="C422" t="s">
        <v>37</v>
      </c>
      <c r="D422" s="1">
        <v>3890</v>
      </c>
      <c r="E422" s="1">
        <v>44621</v>
      </c>
      <c r="F422" s="2">
        <v>24733</v>
      </c>
    </row>
    <row r="423" spans="1:6" x14ac:dyDescent="0.3">
      <c r="A423">
        <v>2020</v>
      </c>
      <c r="B423" t="s">
        <v>59</v>
      </c>
      <c r="C423" t="s">
        <v>38</v>
      </c>
      <c r="D423" s="1">
        <v>13676</v>
      </c>
      <c r="E423" s="1">
        <v>226959</v>
      </c>
      <c r="F423" s="2">
        <v>19677</v>
      </c>
    </row>
    <row r="424" spans="1:6" x14ac:dyDescent="0.3">
      <c r="A424">
        <v>2020</v>
      </c>
      <c r="B424" t="s">
        <v>59</v>
      </c>
      <c r="C424" t="s">
        <v>39</v>
      </c>
      <c r="D424" s="1">
        <v>3184</v>
      </c>
      <c r="E424" s="1">
        <v>41000</v>
      </c>
      <c r="F424" s="2">
        <v>18829</v>
      </c>
    </row>
    <row r="425" spans="1:6" x14ac:dyDescent="0.3">
      <c r="A425">
        <v>2020</v>
      </c>
      <c r="B425" t="s">
        <v>59</v>
      </c>
      <c r="C425" t="s">
        <v>40</v>
      </c>
      <c r="D425" s="1">
        <v>17443</v>
      </c>
      <c r="E425" s="1">
        <v>293033</v>
      </c>
      <c r="F425" s="2">
        <v>23771</v>
      </c>
    </row>
    <row r="426" spans="1:6" x14ac:dyDescent="0.3">
      <c r="A426">
        <v>2020</v>
      </c>
      <c r="B426" t="s">
        <v>59</v>
      </c>
      <c r="C426" t="s">
        <v>41</v>
      </c>
      <c r="D426" s="1">
        <v>66777</v>
      </c>
      <c r="E426" s="1">
        <v>1178456</v>
      </c>
      <c r="F426" s="2">
        <v>23001</v>
      </c>
    </row>
    <row r="427" spans="1:6" x14ac:dyDescent="0.3">
      <c r="A427">
        <v>2020</v>
      </c>
      <c r="B427" t="s">
        <v>59</v>
      </c>
      <c r="C427" t="s">
        <v>42</v>
      </c>
      <c r="D427" s="1">
        <v>7766</v>
      </c>
      <c r="E427" s="1">
        <v>133375</v>
      </c>
      <c r="F427" s="2">
        <v>21580</v>
      </c>
    </row>
    <row r="428" spans="1:6" x14ac:dyDescent="0.3">
      <c r="A428">
        <v>2020</v>
      </c>
      <c r="B428" t="s">
        <v>59</v>
      </c>
      <c r="C428" t="s">
        <v>43</v>
      </c>
      <c r="D428" s="1">
        <v>2220</v>
      </c>
      <c r="E428" s="1">
        <v>25985</v>
      </c>
      <c r="F428" s="2">
        <v>26068</v>
      </c>
    </row>
    <row r="429" spans="1:6" x14ac:dyDescent="0.3">
      <c r="A429">
        <v>2020</v>
      </c>
      <c r="B429" t="s">
        <v>59</v>
      </c>
      <c r="C429" t="s">
        <v>44</v>
      </c>
      <c r="D429" s="1">
        <v>20954</v>
      </c>
      <c r="E429" s="1">
        <v>322216</v>
      </c>
      <c r="F429" s="2">
        <v>22634</v>
      </c>
    </row>
    <row r="430" spans="1:6" x14ac:dyDescent="0.3">
      <c r="A430">
        <v>2020</v>
      </c>
      <c r="B430" t="s">
        <v>59</v>
      </c>
      <c r="C430" t="s">
        <v>45</v>
      </c>
      <c r="D430" s="1">
        <v>20710</v>
      </c>
      <c r="E430" s="1">
        <v>255412</v>
      </c>
      <c r="F430" s="2">
        <v>26657</v>
      </c>
    </row>
    <row r="431" spans="1:6" x14ac:dyDescent="0.3">
      <c r="A431">
        <v>2020</v>
      </c>
      <c r="B431" t="s">
        <v>59</v>
      </c>
      <c r="C431" t="s">
        <v>46</v>
      </c>
      <c r="D431" s="1">
        <v>4602</v>
      </c>
      <c r="E431" s="1">
        <v>61253</v>
      </c>
      <c r="F431" s="2">
        <v>18945</v>
      </c>
    </row>
    <row r="432" spans="1:6" x14ac:dyDescent="0.3">
      <c r="A432">
        <v>2020</v>
      </c>
      <c r="B432" t="s">
        <v>59</v>
      </c>
      <c r="C432" t="s">
        <v>47</v>
      </c>
      <c r="D432" s="1">
        <v>16783</v>
      </c>
      <c r="E432" s="1">
        <v>227495</v>
      </c>
      <c r="F432" s="2">
        <v>19473</v>
      </c>
    </row>
    <row r="433" spans="1:6" x14ac:dyDescent="0.3">
      <c r="A433">
        <v>2020</v>
      </c>
      <c r="B433" t="s">
        <v>59</v>
      </c>
      <c r="C433" t="s">
        <v>48</v>
      </c>
      <c r="D433" s="1">
        <v>2418</v>
      </c>
      <c r="E433" s="1">
        <v>32312</v>
      </c>
      <c r="F433" s="2">
        <v>23041</v>
      </c>
    </row>
    <row r="434" spans="1:6" x14ac:dyDescent="0.3">
      <c r="A434">
        <v>2020</v>
      </c>
      <c r="B434" t="s">
        <v>60</v>
      </c>
      <c r="C434" t="s">
        <v>1</v>
      </c>
      <c r="D434" s="1">
        <v>9048</v>
      </c>
      <c r="E434" s="1">
        <v>42367</v>
      </c>
      <c r="F434" s="2">
        <v>41437</v>
      </c>
    </row>
    <row r="435" spans="1:6" x14ac:dyDescent="0.3">
      <c r="A435">
        <v>2020</v>
      </c>
      <c r="B435" t="s">
        <v>60</v>
      </c>
      <c r="C435" t="s">
        <v>2</v>
      </c>
      <c r="D435" s="1">
        <v>10878</v>
      </c>
      <c r="E435" s="1">
        <v>69183</v>
      </c>
      <c r="F435" s="2">
        <v>42482</v>
      </c>
    </row>
    <row r="436" spans="1:6" x14ac:dyDescent="0.3">
      <c r="A436">
        <v>2020</v>
      </c>
      <c r="B436" t="s">
        <v>60</v>
      </c>
      <c r="C436" t="s">
        <v>3</v>
      </c>
      <c r="D436" s="1">
        <v>5464</v>
      </c>
      <c r="E436" s="1">
        <v>23724</v>
      </c>
      <c r="F436" s="2">
        <v>38111</v>
      </c>
    </row>
    <row r="437" spans="1:6" x14ac:dyDescent="0.3">
      <c r="A437">
        <v>2020</v>
      </c>
      <c r="B437" t="s">
        <v>60</v>
      </c>
      <c r="C437" t="s">
        <v>4</v>
      </c>
      <c r="D437" s="1">
        <v>97116</v>
      </c>
      <c r="E437" s="1">
        <v>452175</v>
      </c>
      <c r="F437" s="2">
        <v>47080</v>
      </c>
    </row>
    <row r="438" spans="1:6" x14ac:dyDescent="0.3">
      <c r="A438">
        <v>2020</v>
      </c>
      <c r="B438" t="s">
        <v>60</v>
      </c>
      <c r="C438" t="s">
        <v>5</v>
      </c>
      <c r="D438" s="1">
        <v>16860</v>
      </c>
      <c r="E438" s="1">
        <v>76766</v>
      </c>
      <c r="F438" s="2">
        <v>45642</v>
      </c>
    </row>
    <row r="439" spans="1:6" x14ac:dyDescent="0.3">
      <c r="A439">
        <v>2020</v>
      </c>
      <c r="B439" t="s">
        <v>60</v>
      </c>
      <c r="C439" t="s">
        <v>6</v>
      </c>
      <c r="D439" s="1">
        <v>12480</v>
      </c>
      <c r="E439" s="1">
        <v>48120</v>
      </c>
      <c r="F439" s="2">
        <v>42136</v>
      </c>
    </row>
    <row r="440" spans="1:6" x14ac:dyDescent="0.3">
      <c r="A440">
        <v>2020</v>
      </c>
      <c r="B440" t="s">
        <v>60</v>
      </c>
      <c r="C440" t="s">
        <v>7</v>
      </c>
      <c r="D440" s="1">
        <v>2088</v>
      </c>
      <c r="E440" s="1">
        <v>10706</v>
      </c>
      <c r="F440" s="2">
        <v>38135</v>
      </c>
    </row>
    <row r="441" spans="1:6" x14ac:dyDescent="0.3">
      <c r="A441">
        <v>2020</v>
      </c>
      <c r="B441" t="s">
        <v>60</v>
      </c>
      <c r="C441" t="s">
        <v>8</v>
      </c>
      <c r="D441" s="1">
        <v>54871</v>
      </c>
      <c r="E441" s="1">
        <v>254577</v>
      </c>
      <c r="F441" s="2">
        <v>41154</v>
      </c>
    </row>
    <row r="442" spans="1:6" x14ac:dyDescent="0.3">
      <c r="A442">
        <v>2020</v>
      </c>
      <c r="B442" t="s">
        <v>60</v>
      </c>
      <c r="C442" t="s">
        <v>9</v>
      </c>
      <c r="D442" s="1">
        <v>19294</v>
      </c>
      <c r="E442" s="1">
        <v>101509</v>
      </c>
      <c r="F442" s="2">
        <v>41319</v>
      </c>
    </row>
    <row r="443" spans="1:6" x14ac:dyDescent="0.3">
      <c r="A443">
        <v>2020</v>
      </c>
      <c r="B443" t="s">
        <v>60</v>
      </c>
      <c r="C443" t="s">
        <v>10</v>
      </c>
      <c r="D443" s="1">
        <v>4119</v>
      </c>
      <c r="E443" s="1">
        <v>18237</v>
      </c>
      <c r="F443" s="2">
        <v>35029</v>
      </c>
    </row>
    <row r="444" spans="1:6" x14ac:dyDescent="0.3">
      <c r="A444">
        <v>2020</v>
      </c>
      <c r="B444" t="s">
        <v>60</v>
      </c>
      <c r="C444" t="s">
        <v>11</v>
      </c>
      <c r="D444" s="1">
        <v>35477</v>
      </c>
      <c r="E444" s="1">
        <v>184359</v>
      </c>
      <c r="F444" s="2">
        <v>48230</v>
      </c>
    </row>
    <row r="445" spans="1:6" x14ac:dyDescent="0.3">
      <c r="A445">
        <v>2020</v>
      </c>
      <c r="B445" t="s">
        <v>60</v>
      </c>
      <c r="C445" t="s">
        <v>12</v>
      </c>
      <c r="D445" s="1">
        <v>13233</v>
      </c>
      <c r="E445" s="1">
        <v>80627</v>
      </c>
      <c r="F445" s="2">
        <v>36636</v>
      </c>
    </row>
    <row r="446" spans="1:6" x14ac:dyDescent="0.3">
      <c r="A446">
        <v>2020</v>
      </c>
      <c r="B446" t="s">
        <v>60</v>
      </c>
      <c r="C446" t="s">
        <v>13</v>
      </c>
      <c r="D446" s="1">
        <v>7585</v>
      </c>
      <c r="E446" s="1">
        <v>37229</v>
      </c>
      <c r="F446" s="2">
        <v>40163</v>
      </c>
    </row>
    <row r="447" spans="1:6" x14ac:dyDescent="0.3">
      <c r="A447">
        <v>2020</v>
      </c>
      <c r="B447" t="s">
        <v>60</v>
      </c>
      <c r="C447" t="s">
        <v>14</v>
      </c>
      <c r="D447" s="1">
        <v>5873</v>
      </c>
      <c r="E447" s="1">
        <v>31183</v>
      </c>
      <c r="F447" s="2">
        <v>38965</v>
      </c>
    </row>
    <row r="448" spans="1:6" x14ac:dyDescent="0.3">
      <c r="A448">
        <v>2020</v>
      </c>
      <c r="B448" t="s">
        <v>60</v>
      </c>
      <c r="C448" t="s">
        <v>15</v>
      </c>
      <c r="D448" s="1">
        <v>9084</v>
      </c>
      <c r="E448" s="1">
        <v>40228</v>
      </c>
      <c r="F448" s="2">
        <v>38895</v>
      </c>
    </row>
    <row r="449" spans="1:6" x14ac:dyDescent="0.3">
      <c r="A449">
        <v>2020</v>
      </c>
      <c r="B449" t="s">
        <v>60</v>
      </c>
      <c r="C449" t="s">
        <v>16</v>
      </c>
      <c r="D449" s="1">
        <v>9437</v>
      </c>
      <c r="E449" s="1">
        <v>41500</v>
      </c>
      <c r="F449" s="2">
        <v>41226</v>
      </c>
    </row>
    <row r="450" spans="1:6" x14ac:dyDescent="0.3">
      <c r="A450">
        <v>2020</v>
      </c>
      <c r="B450" t="s">
        <v>60</v>
      </c>
      <c r="C450" t="s">
        <v>17</v>
      </c>
      <c r="D450" s="1">
        <v>3830</v>
      </c>
      <c r="E450" s="1">
        <v>16120</v>
      </c>
      <c r="F450" s="2">
        <v>39497</v>
      </c>
    </row>
    <row r="451" spans="1:6" x14ac:dyDescent="0.3">
      <c r="A451">
        <v>2020</v>
      </c>
      <c r="B451" t="s">
        <v>60</v>
      </c>
      <c r="C451" t="s">
        <v>18</v>
      </c>
      <c r="D451" s="1">
        <v>19028</v>
      </c>
      <c r="E451" s="1">
        <v>78236</v>
      </c>
      <c r="F451" s="2">
        <v>48238</v>
      </c>
    </row>
    <row r="452" spans="1:6" x14ac:dyDescent="0.3">
      <c r="A452">
        <v>2020</v>
      </c>
      <c r="B452" t="s">
        <v>60</v>
      </c>
      <c r="C452" t="s">
        <v>19</v>
      </c>
      <c r="D452" s="1">
        <v>21927</v>
      </c>
      <c r="E452" s="1">
        <v>98276</v>
      </c>
      <c r="F452" s="2">
        <v>46345</v>
      </c>
    </row>
    <row r="453" spans="1:6" x14ac:dyDescent="0.3">
      <c r="A453">
        <v>2020</v>
      </c>
      <c r="B453" t="s">
        <v>60</v>
      </c>
      <c r="C453" t="s">
        <v>20</v>
      </c>
      <c r="D453" s="1">
        <v>25486</v>
      </c>
      <c r="E453" s="1">
        <v>114074</v>
      </c>
      <c r="F453" s="2">
        <v>39650</v>
      </c>
    </row>
    <row r="454" spans="1:6" x14ac:dyDescent="0.3">
      <c r="A454">
        <v>2020</v>
      </c>
      <c r="B454" t="s">
        <v>60</v>
      </c>
      <c r="C454" t="s">
        <v>21</v>
      </c>
      <c r="D454" s="1">
        <v>17118</v>
      </c>
      <c r="E454" s="1">
        <v>77083</v>
      </c>
      <c r="F454" s="2">
        <v>39485</v>
      </c>
    </row>
    <row r="455" spans="1:6" x14ac:dyDescent="0.3">
      <c r="A455">
        <v>2020</v>
      </c>
      <c r="B455" t="s">
        <v>60</v>
      </c>
      <c r="C455" t="s">
        <v>22</v>
      </c>
      <c r="D455" s="1">
        <v>4625</v>
      </c>
      <c r="E455" s="1">
        <v>19993</v>
      </c>
      <c r="F455" s="2">
        <v>38520</v>
      </c>
    </row>
    <row r="456" spans="1:6" x14ac:dyDescent="0.3">
      <c r="A456">
        <v>2020</v>
      </c>
      <c r="B456" t="s">
        <v>60</v>
      </c>
      <c r="C456" t="s">
        <v>23</v>
      </c>
      <c r="D456" s="1">
        <v>13399</v>
      </c>
      <c r="E456" s="1">
        <v>68557</v>
      </c>
      <c r="F456" s="2">
        <v>38496</v>
      </c>
    </row>
    <row r="457" spans="1:6" x14ac:dyDescent="0.3">
      <c r="A457">
        <v>2020</v>
      </c>
      <c r="B457" t="s">
        <v>60</v>
      </c>
      <c r="C457" t="s">
        <v>24</v>
      </c>
      <c r="D457" s="1">
        <v>4199</v>
      </c>
      <c r="E457" s="1">
        <v>17236</v>
      </c>
      <c r="F457" s="2">
        <v>34349</v>
      </c>
    </row>
    <row r="458" spans="1:6" x14ac:dyDescent="0.3">
      <c r="A458">
        <v>2020</v>
      </c>
      <c r="B458" t="s">
        <v>60</v>
      </c>
      <c r="C458" t="s">
        <v>25</v>
      </c>
      <c r="D458" s="1">
        <v>4602</v>
      </c>
      <c r="E458" s="1">
        <v>24061</v>
      </c>
      <c r="F458" s="2">
        <v>36266</v>
      </c>
    </row>
    <row r="459" spans="1:6" x14ac:dyDescent="0.3">
      <c r="A459">
        <v>2020</v>
      </c>
      <c r="B459" t="s">
        <v>60</v>
      </c>
      <c r="C459" t="s">
        <v>26</v>
      </c>
      <c r="D459" s="1">
        <v>5067</v>
      </c>
      <c r="E459" s="1">
        <v>30593</v>
      </c>
      <c r="F459" s="2">
        <v>41698</v>
      </c>
    </row>
    <row r="460" spans="1:6" x14ac:dyDescent="0.3">
      <c r="A460">
        <v>2020</v>
      </c>
      <c r="B460" t="s">
        <v>60</v>
      </c>
      <c r="C460" t="s">
        <v>27</v>
      </c>
      <c r="D460" s="1">
        <v>4109</v>
      </c>
      <c r="E460" s="1">
        <v>18869</v>
      </c>
      <c r="F460" s="2">
        <v>43107</v>
      </c>
    </row>
    <row r="461" spans="1:6" x14ac:dyDescent="0.3">
      <c r="A461">
        <v>2020</v>
      </c>
      <c r="B461" t="s">
        <v>60</v>
      </c>
      <c r="C461" t="s">
        <v>28</v>
      </c>
      <c r="D461" s="1">
        <v>24307</v>
      </c>
      <c r="E461" s="1">
        <v>114130</v>
      </c>
      <c r="F461" s="2">
        <v>41197</v>
      </c>
    </row>
    <row r="462" spans="1:6" x14ac:dyDescent="0.3">
      <c r="A462">
        <v>2020</v>
      </c>
      <c r="B462" t="s">
        <v>60</v>
      </c>
      <c r="C462" t="s">
        <v>29</v>
      </c>
      <c r="D462" s="1">
        <v>4261</v>
      </c>
      <c r="E462" s="1">
        <v>18424</v>
      </c>
      <c r="F462" s="2">
        <v>38699</v>
      </c>
    </row>
    <row r="463" spans="1:6" x14ac:dyDescent="0.3">
      <c r="A463">
        <v>2020</v>
      </c>
      <c r="B463" t="s">
        <v>60</v>
      </c>
      <c r="C463" t="s">
        <v>30</v>
      </c>
      <c r="D463" s="1">
        <v>70935</v>
      </c>
      <c r="E463" s="1">
        <v>307026</v>
      </c>
      <c r="F463" s="2">
        <v>49001</v>
      </c>
    </row>
    <row r="464" spans="1:6" x14ac:dyDescent="0.3">
      <c r="A464">
        <v>2020</v>
      </c>
      <c r="B464" t="s">
        <v>60</v>
      </c>
      <c r="C464" t="s">
        <v>31</v>
      </c>
      <c r="D464" s="1">
        <v>26011</v>
      </c>
      <c r="E464" s="1">
        <v>107703</v>
      </c>
      <c r="F464" s="2">
        <v>39794</v>
      </c>
    </row>
    <row r="465" spans="1:6" x14ac:dyDescent="0.3">
      <c r="A465">
        <v>2020</v>
      </c>
      <c r="B465" t="s">
        <v>60</v>
      </c>
      <c r="C465" t="s">
        <v>32</v>
      </c>
      <c r="D465" s="1">
        <v>2141</v>
      </c>
      <c r="E465" s="1">
        <v>10645</v>
      </c>
      <c r="F465" s="2">
        <v>40484</v>
      </c>
    </row>
    <row r="466" spans="1:6" x14ac:dyDescent="0.3">
      <c r="A466">
        <v>2020</v>
      </c>
      <c r="B466" t="s">
        <v>60</v>
      </c>
      <c r="C466" t="s">
        <v>33</v>
      </c>
      <c r="D466" s="1">
        <v>23929</v>
      </c>
      <c r="E466" s="1">
        <v>138448</v>
      </c>
      <c r="F466" s="2">
        <v>38332</v>
      </c>
    </row>
    <row r="467" spans="1:6" x14ac:dyDescent="0.3">
      <c r="A467">
        <v>2020</v>
      </c>
      <c r="B467" t="s">
        <v>60</v>
      </c>
      <c r="C467" t="s">
        <v>34</v>
      </c>
      <c r="D467" s="1">
        <v>6600</v>
      </c>
      <c r="E467" s="1">
        <v>34047</v>
      </c>
      <c r="F467" s="2">
        <v>37686</v>
      </c>
    </row>
    <row r="468" spans="1:6" x14ac:dyDescent="0.3">
      <c r="A468">
        <v>2020</v>
      </c>
      <c r="B468" t="s">
        <v>60</v>
      </c>
      <c r="C468" t="s">
        <v>35</v>
      </c>
      <c r="D468" s="1">
        <v>14853</v>
      </c>
      <c r="E468" s="1">
        <v>60924</v>
      </c>
      <c r="F468" s="2">
        <v>41296</v>
      </c>
    </row>
    <row r="469" spans="1:6" x14ac:dyDescent="0.3">
      <c r="A469">
        <v>2020</v>
      </c>
      <c r="B469" t="s">
        <v>60</v>
      </c>
      <c r="C469" t="s">
        <v>36</v>
      </c>
      <c r="D469" s="1">
        <v>33590</v>
      </c>
      <c r="E469" s="1">
        <v>169772</v>
      </c>
      <c r="F469" s="2">
        <v>39396</v>
      </c>
    </row>
    <row r="470" spans="1:6" x14ac:dyDescent="0.3">
      <c r="A470">
        <v>2020</v>
      </c>
      <c r="B470" t="s">
        <v>60</v>
      </c>
      <c r="C470" t="s">
        <v>37</v>
      </c>
      <c r="D470" s="1">
        <v>3576</v>
      </c>
      <c r="E470" s="1">
        <v>15156</v>
      </c>
      <c r="F470" s="2">
        <v>38763</v>
      </c>
    </row>
    <row r="471" spans="1:6" x14ac:dyDescent="0.3">
      <c r="A471">
        <v>2020</v>
      </c>
      <c r="B471" t="s">
        <v>60</v>
      </c>
      <c r="C471" t="s">
        <v>38</v>
      </c>
      <c r="D471" s="1">
        <v>10267</v>
      </c>
      <c r="E471" s="1">
        <v>49710</v>
      </c>
      <c r="F471" s="2">
        <v>38110</v>
      </c>
    </row>
    <row r="472" spans="1:6" x14ac:dyDescent="0.3">
      <c r="A472">
        <v>2020</v>
      </c>
      <c r="B472" t="s">
        <v>60</v>
      </c>
      <c r="C472" t="s">
        <v>39</v>
      </c>
      <c r="D472" s="1">
        <v>2313</v>
      </c>
      <c r="E472" s="1">
        <v>11077</v>
      </c>
      <c r="F472" s="2">
        <v>38165</v>
      </c>
    </row>
    <row r="473" spans="1:6" x14ac:dyDescent="0.3">
      <c r="A473">
        <v>2020</v>
      </c>
      <c r="B473" t="s">
        <v>60</v>
      </c>
      <c r="C473" t="s">
        <v>40</v>
      </c>
      <c r="D473" s="1">
        <v>12651</v>
      </c>
      <c r="E473" s="1">
        <v>70977</v>
      </c>
      <c r="F473" s="2">
        <v>40323</v>
      </c>
    </row>
    <row r="474" spans="1:6" x14ac:dyDescent="0.3">
      <c r="A474">
        <v>2020</v>
      </c>
      <c r="B474" t="s">
        <v>60</v>
      </c>
      <c r="C474" t="s">
        <v>41</v>
      </c>
      <c r="D474" s="1">
        <v>57936</v>
      </c>
      <c r="E474" s="1">
        <v>310244</v>
      </c>
      <c r="F474" s="2">
        <v>44055</v>
      </c>
    </row>
    <row r="475" spans="1:6" x14ac:dyDescent="0.3">
      <c r="A475">
        <v>2020</v>
      </c>
      <c r="B475" t="s">
        <v>60</v>
      </c>
      <c r="C475" t="s">
        <v>42</v>
      </c>
      <c r="D475" s="1">
        <v>6849</v>
      </c>
      <c r="E475" s="1">
        <v>35002</v>
      </c>
      <c r="F475" s="2">
        <v>39528</v>
      </c>
    </row>
    <row r="476" spans="1:6" x14ac:dyDescent="0.3">
      <c r="A476">
        <v>2020</v>
      </c>
      <c r="B476" t="s">
        <v>60</v>
      </c>
      <c r="C476" t="s">
        <v>43</v>
      </c>
      <c r="D476" s="1">
        <v>1995</v>
      </c>
      <c r="E476" s="1">
        <v>7681</v>
      </c>
      <c r="F476" s="2">
        <v>41304</v>
      </c>
    </row>
    <row r="477" spans="1:6" x14ac:dyDescent="0.3">
      <c r="A477">
        <v>2020</v>
      </c>
      <c r="B477" t="s">
        <v>60</v>
      </c>
      <c r="C477" t="s">
        <v>44</v>
      </c>
      <c r="D477" s="1">
        <v>29516</v>
      </c>
      <c r="E477" s="1">
        <v>121622</v>
      </c>
      <c r="F477" s="2">
        <v>50744</v>
      </c>
    </row>
    <row r="478" spans="1:6" x14ac:dyDescent="0.3">
      <c r="A478">
        <v>2020</v>
      </c>
      <c r="B478" t="s">
        <v>60</v>
      </c>
      <c r="C478" t="s">
        <v>45</v>
      </c>
      <c r="D478" s="1">
        <v>20259</v>
      </c>
      <c r="E478" s="1">
        <v>89105</v>
      </c>
      <c r="F478" s="2">
        <v>46691</v>
      </c>
    </row>
    <row r="479" spans="1:6" x14ac:dyDescent="0.3">
      <c r="A479">
        <v>2020</v>
      </c>
      <c r="B479" t="s">
        <v>60</v>
      </c>
      <c r="C479" t="s">
        <v>46</v>
      </c>
      <c r="D479" s="1">
        <v>3442</v>
      </c>
      <c r="E479" s="1">
        <v>15621</v>
      </c>
      <c r="F479" s="2">
        <v>35759</v>
      </c>
    </row>
    <row r="480" spans="1:6" x14ac:dyDescent="0.3">
      <c r="A480">
        <v>2020</v>
      </c>
      <c r="B480" t="s">
        <v>60</v>
      </c>
      <c r="C480" t="s">
        <v>47</v>
      </c>
      <c r="D480" s="1">
        <v>13143</v>
      </c>
      <c r="E480" s="1">
        <v>74028</v>
      </c>
      <c r="F480" s="2">
        <v>36058</v>
      </c>
    </row>
    <row r="481" spans="1:6" x14ac:dyDescent="0.3">
      <c r="A481">
        <v>2020</v>
      </c>
      <c r="B481" t="s">
        <v>60</v>
      </c>
      <c r="C481" t="s">
        <v>48</v>
      </c>
      <c r="D481" s="1">
        <v>1669</v>
      </c>
      <c r="E481" s="1">
        <v>6769</v>
      </c>
      <c r="F481" s="2">
        <v>40253</v>
      </c>
    </row>
    <row r="482" spans="1:6" x14ac:dyDescent="0.3">
      <c r="A482">
        <v>2019</v>
      </c>
      <c r="B482" t="s">
        <v>55</v>
      </c>
      <c r="C482" t="s">
        <v>1</v>
      </c>
      <c r="D482" s="1">
        <v>1846</v>
      </c>
      <c r="E482" s="1">
        <v>18939</v>
      </c>
      <c r="F482" s="2">
        <v>56529</v>
      </c>
    </row>
    <row r="483" spans="1:6" x14ac:dyDescent="0.3">
      <c r="A483">
        <v>2019</v>
      </c>
      <c r="B483" t="s">
        <v>55</v>
      </c>
      <c r="C483" t="s">
        <v>2</v>
      </c>
      <c r="D483" s="1">
        <v>1358</v>
      </c>
      <c r="E483" s="1">
        <v>37970</v>
      </c>
      <c r="F483" s="2">
        <v>52262</v>
      </c>
    </row>
    <row r="484" spans="1:6" x14ac:dyDescent="0.3">
      <c r="A484">
        <v>2019</v>
      </c>
      <c r="B484" t="s">
        <v>55</v>
      </c>
      <c r="C484" t="s">
        <v>3</v>
      </c>
      <c r="D484" s="1">
        <v>2577</v>
      </c>
      <c r="E484" s="1">
        <v>16390</v>
      </c>
      <c r="F484" s="2">
        <v>48299</v>
      </c>
    </row>
    <row r="485" spans="1:6" x14ac:dyDescent="0.3">
      <c r="A485">
        <v>2019</v>
      </c>
      <c r="B485" t="s">
        <v>55</v>
      </c>
      <c r="C485" t="s">
        <v>4</v>
      </c>
      <c r="D485" s="1">
        <v>17663</v>
      </c>
      <c r="E485" s="1">
        <v>443581</v>
      </c>
      <c r="F485" s="2">
        <v>40246</v>
      </c>
    </row>
    <row r="486" spans="1:6" x14ac:dyDescent="0.3">
      <c r="A486">
        <v>2019</v>
      </c>
      <c r="B486" t="s">
        <v>55</v>
      </c>
      <c r="C486" t="s">
        <v>5</v>
      </c>
      <c r="D486" s="1">
        <v>3279</v>
      </c>
      <c r="E486" s="1">
        <v>48392</v>
      </c>
      <c r="F486" s="2">
        <v>90328</v>
      </c>
    </row>
    <row r="487" spans="1:6" x14ac:dyDescent="0.3">
      <c r="A487">
        <v>2019</v>
      </c>
      <c r="B487" t="s">
        <v>55</v>
      </c>
      <c r="C487" t="s">
        <v>6</v>
      </c>
      <c r="D487">
        <v>437</v>
      </c>
      <c r="E487" s="1">
        <v>5258</v>
      </c>
      <c r="F487" s="2">
        <v>41449</v>
      </c>
    </row>
    <row r="488" spans="1:6" x14ac:dyDescent="0.3">
      <c r="A488">
        <v>2019</v>
      </c>
      <c r="B488" t="s">
        <v>55</v>
      </c>
      <c r="C488" t="s">
        <v>7</v>
      </c>
      <c r="D488">
        <v>180</v>
      </c>
      <c r="E488" s="1">
        <v>1471</v>
      </c>
      <c r="F488" s="2">
        <v>42123</v>
      </c>
    </row>
    <row r="489" spans="1:6" x14ac:dyDescent="0.3">
      <c r="A489">
        <v>2019</v>
      </c>
      <c r="B489" t="s">
        <v>55</v>
      </c>
      <c r="C489" t="s">
        <v>8</v>
      </c>
      <c r="D489" s="1">
        <v>5304</v>
      </c>
      <c r="E489" s="1">
        <v>71329</v>
      </c>
      <c r="F489" s="2">
        <v>35645</v>
      </c>
    </row>
    <row r="490" spans="1:6" x14ac:dyDescent="0.3">
      <c r="A490">
        <v>2019</v>
      </c>
      <c r="B490" t="s">
        <v>55</v>
      </c>
      <c r="C490" t="s">
        <v>9</v>
      </c>
      <c r="D490" s="1">
        <v>2662</v>
      </c>
      <c r="E490" s="1">
        <v>29910</v>
      </c>
      <c r="F490" s="2">
        <v>43258</v>
      </c>
    </row>
    <row r="491" spans="1:6" x14ac:dyDescent="0.3">
      <c r="A491">
        <v>2019</v>
      </c>
      <c r="B491" t="s">
        <v>55</v>
      </c>
      <c r="C491" t="s">
        <v>10</v>
      </c>
      <c r="D491" s="1">
        <v>2401</v>
      </c>
      <c r="E491" s="1">
        <v>26555</v>
      </c>
      <c r="F491" s="2">
        <v>41105</v>
      </c>
    </row>
    <row r="492" spans="1:6" x14ac:dyDescent="0.3">
      <c r="A492">
        <v>2019</v>
      </c>
      <c r="B492" t="s">
        <v>55</v>
      </c>
      <c r="C492" t="s">
        <v>11</v>
      </c>
      <c r="D492" s="1">
        <v>2825</v>
      </c>
      <c r="E492" s="1">
        <v>26828</v>
      </c>
      <c r="F492" s="2">
        <v>52197</v>
      </c>
    </row>
    <row r="493" spans="1:6" x14ac:dyDescent="0.3">
      <c r="A493">
        <v>2019</v>
      </c>
      <c r="B493" t="s">
        <v>55</v>
      </c>
      <c r="C493" t="s">
        <v>12</v>
      </c>
      <c r="D493" s="1">
        <v>2255</v>
      </c>
      <c r="E493" s="1">
        <v>21475</v>
      </c>
      <c r="F493" s="2">
        <v>50243</v>
      </c>
    </row>
    <row r="494" spans="1:6" x14ac:dyDescent="0.3">
      <c r="A494">
        <v>2019</v>
      </c>
      <c r="B494" t="s">
        <v>55</v>
      </c>
      <c r="C494" t="s">
        <v>13</v>
      </c>
      <c r="D494" s="1">
        <v>2916</v>
      </c>
      <c r="E494" s="1">
        <v>23431</v>
      </c>
      <c r="F494" s="2">
        <v>44087</v>
      </c>
    </row>
    <row r="495" spans="1:6" x14ac:dyDescent="0.3">
      <c r="A495">
        <v>2019</v>
      </c>
      <c r="B495" t="s">
        <v>55</v>
      </c>
      <c r="C495" t="s">
        <v>14</v>
      </c>
      <c r="D495" s="1">
        <v>2612</v>
      </c>
      <c r="E495" s="1">
        <v>19353</v>
      </c>
      <c r="F495" s="2">
        <v>47802</v>
      </c>
    </row>
    <row r="496" spans="1:6" x14ac:dyDescent="0.3">
      <c r="A496">
        <v>2019</v>
      </c>
      <c r="B496" t="s">
        <v>55</v>
      </c>
      <c r="C496" t="s">
        <v>15</v>
      </c>
      <c r="D496" s="1">
        <v>1561</v>
      </c>
      <c r="E496" s="1">
        <v>18911</v>
      </c>
      <c r="F496" s="2">
        <v>56448</v>
      </c>
    </row>
    <row r="497" spans="1:6" x14ac:dyDescent="0.3">
      <c r="A497">
        <v>2019</v>
      </c>
      <c r="B497" t="s">
        <v>55</v>
      </c>
      <c r="C497" t="s">
        <v>16</v>
      </c>
      <c r="D497" s="1">
        <v>3133</v>
      </c>
      <c r="E497" s="1">
        <v>44052</v>
      </c>
      <c r="F497" s="2">
        <v>87820</v>
      </c>
    </row>
    <row r="498" spans="1:6" x14ac:dyDescent="0.3">
      <c r="A498">
        <v>2019</v>
      </c>
      <c r="B498" t="s">
        <v>55</v>
      </c>
      <c r="C498" t="s">
        <v>17</v>
      </c>
      <c r="D498" s="1">
        <v>1447</v>
      </c>
      <c r="E498" s="1">
        <v>7281</v>
      </c>
      <c r="F498" s="2">
        <v>41157</v>
      </c>
    </row>
    <row r="499" spans="1:6" x14ac:dyDescent="0.3">
      <c r="A499">
        <v>2019</v>
      </c>
      <c r="B499" t="s">
        <v>55</v>
      </c>
      <c r="C499" t="s">
        <v>18</v>
      </c>
      <c r="D499">
        <v>723</v>
      </c>
      <c r="E499" s="1">
        <v>7194</v>
      </c>
      <c r="F499" s="2">
        <v>44642</v>
      </c>
    </row>
    <row r="500" spans="1:6" x14ac:dyDescent="0.3">
      <c r="A500">
        <v>2019</v>
      </c>
      <c r="B500" t="s">
        <v>55</v>
      </c>
      <c r="C500" t="s">
        <v>19</v>
      </c>
      <c r="D500" s="1">
        <v>1007</v>
      </c>
      <c r="E500" s="1">
        <v>10500</v>
      </c>
      <c r="F500" s="2">
        <v>63846</v>
      </c>
    </row>
    <row r="501" spans="1:6" x14ac:dyDescent="0.3">
      <c r="A501">
        <v>2019</v>
      </c>
      <c r="B501" t="s">
        <v>55</v>
      </c>
      <c r="C501" t="s">
        <v>20</v>
      </c>
      <c r="D501" s="1">
        <v>3480</v>
      </c>
      <c r="E501" s="1">
        <v>35622</v>
      </c>
      <c r="F501" s="2">
        <v>41799</v>
      </c>
    </row>
    <row r="502" spans="1:6" x14ac:dyDescent="0.3">
      <c r="A502">
        <v>2019</v>
      </c>
      <c r="B502" t="s">
        <v>55</v>
      </c>
      <c r="C502" t="s">
        <v>21</v>
      </c>
      <c r="D502" s="1">
        <v>3094</v>
      </c>
      <c r="E502" s="1">
        <v>28134</v>
      </c>
      <c r="F502" s="2">
        <v>51107</v>
      </c>
    </row>
    <row r="503" spans="1:6" x14ac:dyDescent="0.3">
      <c r="A503">
        <v>2019</v>
      </c>
      <c r="B503" t="s">
        <v>55</v>
      </c>
      <c r="C503" t="s">
        <v>22</v>
      </c>
      <c r="D503" s="1">
        <v>2110</v>
      </c>
      <c r="E503" s="1">
        <v>15777</v>
      </c>
      <c r="F503" s="2">
        <v>49263</v>
      </c>
    </row>
    <row r="504" spans="1:6" x14ac:dyDescent="0.3">
      <c r="A504">
        <v>2019</v>
      </c>
      <c r="B504" t="s">
        <v>55</v>
      </c>
      <c r="C504" t="s">
        <v>23</v>
      </c>
      <c r="D504" s="1">
        <v>2031</v>
      </c>
      <c r="E504" s="1">
        <v>16899</v>
      </c>
      <c r="F504" s="2">
        <v>44815</v>
      </c>
    </row>
    <row r="505" spans="1:6" x14ac:dyDescent="0.3">
      <c r="A505">
        <v>2019</v>
      </c>
      <c r="B505" t="s">
        <v>55</v>
      </c>
      <c r="C505" t="s">
        <v>24</v>
      </c>
      <c r="D505" s="1">
        <v>1789</v>
      </c>
      <c r="E505" s="1">
        <v>12792</v>
      </c>
      <c r="F505" s="2">
        <v>67162</v>
      </c>
    </row>
    <row r="506" spans="1:6" x14ac:dyDescent="0.3">
      <c r="A506">
        <v>2019</v>
      </c>
      <c r="B506" t="s">
        <v>55</v>
      </c>
      <c r="C506" t="s">
        <v>25</v>
      </c>
      <c r="D506" s="1">
        <v>2414</v>
      </c>
      <c r="E506" s="1">
        <v>15761</v>
      </c>
      <c r="F506" s="2">
        <v>42685</v>
      </c>
    </row>
    <row r="507" spans="1:6" x14ac:dyDescent="0.3">
      <c r="A507">
        <v>2019</v>
      </c>
      <c r="B507" t="s">
        <v>55</v>
      </c>
      <c r="C507" t="s">
        <v>26</v>
      </c>
      <c r="D507">
        <v>618</v>
      </c>
      <c r="E507" s="1">
        <v>19841</v>
      </c>
      <c r="F507" s="2">
        <v>86362</v>
      </c>
    </row>
    <row r="508" spans="1:6" x14ac:dyDescent="0.3">
      <c r="A508">
        <v>2019</v>
      </c>
      <c r="B508" t="s">
        <v>55</v>
      </c>
      <c r="C508" t="s">
        <v>27</v>
      </c>
      <c r="D508">
        <v>350</v>
      </c>
      <c r="E508" s="1">
        <v>2627</v>
      </c>
      <c r="F508" s="2">
        <v>44073</v>
      </c>
    </row>
    <row r="509" spans="1:6" x14ac:dyDescent="0.3">
      <c r="A509">
        <v>2019</v>
      </c>
      <c r="B509" t="s">
        <v>55</v>
      </c>
      <c r="C509" t="s">
        <v>28</v>
      </c>
      <c r="D509">
        <v>998</v>
      </c>
      <c r="E509" s="1">
        <v>12407</v>
      </c>
      <c r="F509" s="2">
        <v>41732</v>
      </c>
    </row>
    <row r="510" spans="1:6" x14ac:dyDescent="0.3">
      <c r="A510">
        <v>2019</v>
      </c>
      <c r="B510" t="s">
        <v>55</v>
      </c>
      <c r="C510" t="s">
        <v>29</v>
      </c>
      <c r="D510" s="1">
        <v>2100</v>
      </c>
      <c r="E510" s="1">
        <v>36949</v>
      </c>
      <c r="F510" s="2">
        <v>68427</v>
      </c>
    </row>
    <row r="511" spans="1:6" x14ac:dyDescent="0.3">
      <c r="A511">
        <v>2019</v>
      </c>
      <c r="B511" t="s">
        <v>55</v>
      </c>
      <c r="C511" t="s">
        <v>30</v>
      </c>
      <c r="D511" s="1">
        <v>3053</v>
      </c>
      <c r="E511" s="1">
        <v>31787</v>
      </c>
      <c r="F511" s="2">
        <v>42992</v>
      </c>
    </row>
    <row r="512" spans="1:6" x14ac:dyDescent="0.3">
      <c r="A512">
        <v>2019</v>
      </c>
      <c r="B512" t="s">
        <v>55</v>
      </c>
      <c r="C512" t="s">
        <v>31</v>
      </c>
      <c r="D512" s="1">
        <v>3378</v>
      </c>
      <c r="E512" s="1">
        <v>29828</v>
      </c>
      <c r="F512" s="2">
        <v>40862</v>
      </c>
    </row>
    <row r="513" spans="1:6" x14ac:dyDescent="0.3">
      <c r="A513">
        <v>2019</v>
      </c>
      <c r="B513" t="s">
        <v>55</v>
      </c>
      <c r="C513" t="s">
        <v>32</v>
      </c>
      <c r="D513" s="1">
        <v>1784</v>
      </c>
      <c r="E513" s="1">
        <v>25973</v>
      </c>
      <c r="F513" s="2">
        <v>97355</v>
      </c>
    </row>
    <row r="514" spans="1:6" x14ac:dyDescent="0.3">
      <c r="A514">
        <v>2019</v>
      </c>
      <c r="B514" t="s">
        <v>55</v>
      </c>
      <c r="C514" t="s">
        <v>33</v>
      </c>
      <c r="D514" s="1">
        <v>2531</v>
      </c>
      <c r="E514" s="1">
        <v>28532</v>
      </c>
      <c r="F514" s="2">
        <v>51860</v>
      </c>
    </row>
    <row r="515" spans="1:6" x14ac:dyDescent="0.3">
      <c r="A515">
        <v>2019</v>
      </c>
      <c r="B515" t="s">
        <v>55</v>
      </c>
      <c r="C515" t="s">
        <v>34</v>
      </c>
      <c r="D515" s="1">
        <v>4402</v>
      </c>
      <c r="E515" s="1">
        <v>56786</v>
      </c>
      <c r="F515" s="2">
        <v>91249</v>
      </c>
    </row>
    <row r="516" spans="1:6" x14ac:dyDescent="0.3">
      <c r="A516">
        <v>2019</v>
      </c>
      <c r="B516" t="s">
        <v>55</v>
      </c>
      <c r="C516" t="s">
        <v>35</v>
      </c>
      <c r="D516" s="1">
        <v>4633</v>
      </c>
      <c r="E516" s="1">
        <v>54550</v>
      </c>
      <c r="F516" s="2">
        <v>37586</v>
      </c>
    </row>
    <row r="517" spans="1:6" x14ac:dyDescent="0.3">
      <c r="A517">
        <v>2019</v>
      </c>
      <c r="B517" t="s">
        <v>55</v>
      </c>
      <c r="C517" t="s">
        <v>36</v>
      </c>
      <c r="D517" s="1">
        <v>3616</v>
      </c>
      <c r="E517" s="1">
        <v>52904</v>
      </c>
      <c r="F517" s="2">
        <v>65014</v>
      </c>
    </row>
    <row r="518" spans="1:6" x14ac:dyDescent="0.3">
      <c r="A518">
        <v>2019</v>
      </c>
      <c r="B518" t="s">
        <v>55</v>
      </c>
      <c r="C518" t="s">
        <v>37</v>
      </c>
      <c r="D518">
        <v>198</v>
      </c>
      <c r="E518" s="1">
        <v>1121</v>
      </c>
      <c r="F518" s="2">
        <v>39917</v>
      </c>
    </row>
    <row r="519" spans="1:6" x14ac:dyDescent="0.3">
      <c r="A519">
        <v>2019</v>
      </c>
      <c r="B519" t="s">
        <v>55</v>
      </c>
      <c r="C519" t="s">
        <v>38</v>
      </c>
      <c r="D519" s="1">
        <v>1345</v>
      </c>
      <c r="E519" s="1">
        <v>12552</v>
      </c>
      <c r="F519" s="2">
        <v>43952</v>
      </c>
    </row>
    <row r="520" spans="1:6" x14ac:dyDescent="0.3">
      <c r="A520">
        <v>2019</v>
      </c>
      <c r="B520" t="s">
        <v>55</v>
      </c>
      <c r="C520" t="s">
        <v>39</v>
      </c>
      <c r="D520" s="1">
        <v>1063</v>
      </c>
      <c r="E520" s="1">
        <v>6986</v>
      </c>
      <c r="F520" s="2">
        <v>43642</v>
      </c>
    </row>
    <row r="521" spans="1:6" x14ac:dyDescent="0.3">
      <c r="A521">
        <v>2019</v>
      </c>
      <c r="B521" t="s">
        <v>55</v>
      </c>
      <c r="C521" t="s">
        <v>40</v>
      </c>
      <c r="D521" s="1">
        <v>1107</v>
      </c>
      <c r="E521" s="1">
        <v>11568</v>
      </c>
      <c r="F521" s="2">
        <v>46865</v>
      </c>
    </row>
    <row r="522" spans="1:6" x14ac:dyDescent="0.3">
      <c r="A522">
        <v>2019</v>
      </c>
      <c r="B522" t="s">
        <v>55</v>
      </c>
      <c r="C522" t="s">
        <v>41</v>
      </c>
      <c r="D522" s="1">
        <v>19971</v>
      </c>
      <c r="E522" s="1">
        <v>307800</v>
      </c>
      <c r="F522" s="2">
        <v>114918</v>
      </c>
    </row>
    <row r="523" spans="1:6" x14ac:dyDescent="0.3">
      <c r="A523">
        <v>2019</v>
      </c>
      <c r="B523" t="s">
        <v>55</v>
      </c>
      <c r="C523" t="s">
        <v>42</v>
      </c>
      <c r="D523" s="1">
        <v>1032</v>
      </c>
      <c r="E523" s="1">
        <v>15160</v>
      </c>
      <c r="F523" s="2">
        <v>63604</v>
      </c>
    </row>
    <row r="524" spans="1:6" x14ac:dyDescent="0.3">
      <c r="A524">
        <v>2019</v>
      </c>
      <c r="B524" t="s">
        <v>55</v>
      </c>
      <c r="C524" t="s">
        <v>43</v>
      </c>
      <c r="D524">
        <v>564</v>
      </c>
      <c r="E524" s="1">
        <v>4130</v>
      </c>
      <c r="F524" s="2">
        <v>39607</v>
      </c>
    </row>
    <row r="525" spans="1:6" x14ac:dyDescent="0.3">
      <c r="A525">
        <v>2019</v>
      </c>
      <c r="B525" t="s">
        <v>55</v>
      </c>
      <c r="C525" t="s">
        <v>44</v>
      </c>
      <c r="D525" s="1">
        <v>2095</v>
      </c>
      <c r="E525" s="1">
        <v>18691</v>
      </c>
      <c r="F525" s="2">
        <v>48704</v>
      </c>
    </row>
    <row r="526" spans="1:6" x14ac:dyDescent="0.3">
      <c r="A526">
        <v>2019</v>
      </c>
      <c r="B526" t="s">
        <v>55</v>
      </c>
      <c r="C526" t="s">
        <v>45</v>
      </c>
      <c r="D526" s="1">
        <v>7117</v>
      </c>
      <c r="E526" s="1">
        <v>105362</v>
      </c>
      <c r="F526" s="2">
        <v>34547</v>
      </c>
    </row>
    <row r="527" spans="1:6" x14ac:dyDescent="0.3">
      <c r="A527">
        <v>2019</v>
      </c>
      <c r="B527" t="s">
        <v>55</v>
      </c>
      <c r="C527" t="s">
        <v>46</v>
      </c>
      <c r="D527" s="1">
        <v>1166</v>
      </c>
      <c r="E527" s="1">
        <v>23333</v>
      </c>
      <c r="F527" s="2">
        <v>80470</v>
      </c>
    </row>
    <row r="528" spans="1:6" x14ac:dyDescent="0.3">
      <c r="A528">
        <v>2019</v>
      </c>
      <c r="B528" t="s">
        <v>55</v>
      </c>
      <c r="C528" t="s">
        <v>47</v>
      </c>
      <c r="D528" s="1">
        <v>2876</v>
      </c>
      <c r="E528" s="1">
        <v>31424</v>
      </c>
      <c r="F528" s="2">
        <v>40225</v>
      </c>
    </row>
    <row r="529" spans="1:6" x14ac:dyDescent="0.3">
      <c r="A529">
        <v>2019</v>
      </c>
      <c r="B529" t="s">
        <v>55</v>
      </c>
      <c r="C529" t="s">
        <v>48</v>
      </c>
      <c r="D529" s="1">
        <v>1463</v>
      </c>
      <c r="E529" s="1">
        <v>23524</v>
      </c>
      <c r="F529" s="2">
        <v>86467</v>
      </c>
    </row>
    <row r="530" spans="1:6" x14ac:dyDescent="0.3">
      <c r="A530">
        <v>2019</v>
      </c>
      <c r="B530" t="s">
        <v>51</v>
      </c>
      <c r="C530" t="s">
        <v>1</v>
      </c>
      <c r="D530" s="1">
        <v>10069</v>
      </c>
      <c r="E530" s="1">
        <v>93619</v>
      </c>
      <c r="F530" s="2">
        <v>56141</v>
      </c>
    </row>
    <row r="531" spans="1:6" x14ac:dyDescent="0.3">
      <c r="A531">
        <v>2019</v>
      </c>
      <c r="B531" t="s">
        <v>51</v>
      </c>
      <c r="C531" t="s">
        <v>2</v>
      </c>
      <c r="D531" s="1">
        <v>13677</v>
      </c>
      <c r="E531" s="1">
        <v>171309</v>
      </c>
      <c r="F531" s="2">
        <v>58621</v>
      </c>
    </row>
    <row r="532" spans="1:6" x14ac:dyDescent="0.3">
      <c r="A532">
        <v>2019</v>
      </c>
      <c r="B532" t="s">
        <v>51</v>
      </c>
      <c r="C532" t="s">
        <v>3</v>
      </c>
      <c r="D532" s="1">
        <v>7093</v>
      </c>
      <c r="E532" s="1">
        <v>52538</v>
      </c>
      <c r="F532" s="2">
        <v>49541</v>
      </c>
    </row>
    <row r="533" spans="1:6" x14ac:dyDescent="0.3">
      <c r="A533">
        <v>2019</v>
      </c>
      <c r="B533" t="s">
        <v>51</v>
      </c>
      <c r="C533" t="s">
        <v>4</v>
      </c>
      <c r="D533" s="1">
        <v>84247</v>
      </c>
      <c r="E533" s="1">
        <v>885668</v>
      </c>
      <c r="F533" s="2">
        <v>73343</v>
      </c>
    </row>
    <row r="534" spans="1:6" x14ac:dyDescent="0.3">
      <c r="A534">
        <v>2019</v>
      </c>
      <c r="B534" t="s">
        <v>51</v>
      </c>
      <c r="C534" t="s">
        <v>5</v>
      </c>
      <c r="D534" s="1">
        <v>20430</v>
      </c>
      <c r="E534" s="1">
        <v>178880</v>
      </c>
      <c r="F534" s="2">
        <v>64603</v>
      </c>
    </row>
    <row r="535" spans="1:6" x14ac:dyDescent="0.3">
      <c r="A535">
        <v>2019</v>
      </c>
      <c r="B535" t="s">
        <v>51</v>
      </c>
      <c r="C535" t="s">
        <v>6</v>
      </c>
      <c r="D535" s="1">
        <v>9496</v>
      </c>
      <c r="E535" s="1">
        <v>59731</v>
      </c>
      <c r="F535" s="2">
        <v>72413</v>
      </c>
    </row>
    <row r="536" spans="1:6" x14ac:dyDescent="0.3">
      <c r="A536">
        <v>2019</v>
      </c>
      <c r="B536" t="s">
        <v>51</v>
      </c>
      <c r="C536" t="s">
        <v>7</v>
      </c>
      <c r="D536" s="1">
        <v>3007</v>
      </c>
      <c r="E536" s="1">
        <v>22909</v>
      </c>
      <c r="F536" s="2">
        <v>62481</v>
      </c>
    </row>
    <row r="537" spans="1:6" x14ac:dyDescent="0.3">
      <c r="A537">
        <v>2019</v>
      </c>
      <c r="B537" t="s">
        <v>51</v>
      </c>
      <c r="C537" t="s">
        <v>8</v>
      </c>
      <c r="D537" s="1">
        <v>74711</v>
      </c>
      <c r="E537" s="1">
        <v>563526</v>
      </c>
      <c r="F537" s="2">
        <v>52893</v>
      </c>
    </row>
    <row r="538" spans="1:6" x14ac:dyDescent="0.3">
      <c r="A538">
        <v>2019</v>
      </c>
      <c r="B538" t="s">
        <v>51</v>
      </c>
      <c r="C538" t="s">
        <v>9</v>
      </c>
      <c r="D538" s="1">
        <v>21408</v>
      </c>
      <c r="E538" s="1">
        <v>203951</v>
      </c>
      <c r="F538" s="2">
        <v>63683</v>
      </c>
    </row>
    <row r="539" spans="1:6" x14ac:dyDescent="0.3">
      <c r="A539">
        <v>2019</v>
      </c>
      <c r="B539" t="s">
        <v>51</v>
      </c>
      <c r="C539" t="s">
        <v>10</v>
      </c>
      <c r="D539" s="1">
        <v>8175</v>
      </c>
      <c r="E539" s="1">
        <v>50684</v>
      </c>
      <c r="F539" s="2">
        <v>46258</v>
      </c>
    </row>
    <row r="540" spans="1:6" x14ac:dyDescent="0.3">
      <c r="A540">
        <v>2019</v>
      </c>
      <c r="B540" t="s">
        <v>51</v>
      </c>
      <c r="C540" t="s">
        <v>11</v>
      </c>
      <c r="D540" s="1">
        <v>32686</v>
      </c>
      <c r="E540" s="1">
        <v>227968</v>
      </c>
      <c r="F540" s="2">
        <v>73799</v>
      </c>
    </row>
    <row r="541" spans="1:6" x14ac:dyDescent="0.3">
      <c r="A541">
        <v>2019</v>
      </c>
      <c r="B541" t="s">
        <v>51</v>
      </c>
      <c r="C541" t="s">
        <v>12</v>
      </c>
      <c r="D541" s="1">
        <v>15232</v>
      </c>
      <c r="E541" s="1">
        <v>145851</v>
      </c>
      <c r="F541" s="2">
        <v>60057</v>
      </c>
    </row>
    <row r="542" spans="1:6" x14ac:dyDescent="0.3">
      <c r="A542">
        <v>2019</v>
      </c>
      <c r="B542" t="s">
        <v>51</v>
      </c>
      <c r="C542" t="s">
        <v>13</v>
      </c>
      <c r="D542" s="1">
        <v>9462</v>
      </c>
      <c r="E542" s="1">
        <v>78134</v>
      </c>
      <c r="F542" s="2">
        <v>58962</v>
      </c>
    </row>
    <row r="543" spans="1:6" x14ac:dyDescent="0.3">
      <c r="A543">
        <v>2019</v>
      </c>
      <c r="B543" t="s">
        <v>51</v>
      </c>
      <c r="C543" t="s">
        <v>14</v>
      </c>
      <c r="D543" s="1">
        <v>7399</v>
      </c>
      <c r="E543" s="1">
        <v>63735</v>
      </c>
      <c r="F543" s="2">
        <v>57030</v>
      </c>
    </row>
    <row r="544" spans="1:6" x14ac:dyDescent="0.3">
      <c r="A544">
        <v>2019</v>
      </c>
      <c r="B544" t="s">
        <v>51</v>
      </c>
      <c r="C544" t="s">
        <v>15</v>
      </c>
      <c r="D544" s="1">
        <v>9517</v>
      </c>
      <c r="E544" s="1">
        <v>80463</v>
      </c>
      <c r="F544" s="2">
        <v>55601</v>
      </c>
    </row>
    <row r="545" spans="1:6" x14ac:dyDescent="0.3">
      <c r="A545">
        <v>2019</v>
      </c>
      <c r="B545" t="s">
        <v>51</v>
      </c>
      <c r="C545" t="s">
        <v>16</v>
      </c>
      <c r="D545" s="1">
        <v>10991</v>
      </c>
      <c r="E545" s="1">
        <v>142033</v>
      </c>
      <c r="F545" s="2">
        <v>64940</v>
      </c>
    </row>
    <row r="546" spans="1:6" x14ac:dyDescent="0.3">
      <c r="A546">
        <v>2019</v>
      </c>
      <c r="B546" t="s">
        <v>51</v>
      </c>
      <c r="C546" t="s">
        <v>17</v>
      </c>
      <c r="D546" s="1">
        <v>5605</v>
      </c>
      <c r="E546" s="1">
        <v>29987</v>
      </c>
      <c r="F546" s="2">
        <v>51654</v>
      </c>
    </row>
    <row r="547" spans="1:6" x14ac:dyDescent="0.3">
      <c r="A547">
        <v>2019</v>
      </c>
      <c r="B547" t="s">
        <v>51</v>
      </c>
      <c r="C547" t="s">
        <v>18</v>
      </c>
      <c r="D547" s="1">
        <v>16694</v>
      </c>
      <c r="E547" s="1">
        <v>166132</v>
      </c>
      <c r="F547" s="2">
        <v>67799</v>
      </c>
    </row>
    <row r="548" spans="1:6" x14ac:dyDescent="0.3">
      <c r="A548">
        <v>2019</v>
      </c>
      <c r="B548" t="s">
        <v>51</v>
      </c>
      <c r="C548" t="s">
        <v>19</v>
      </c>
      <c r="D548" s="1">
        <v>21309</v>
      </c>
      <c r="E548" s="1">
        <v>163062</v>
      </c>
      <c r="F548" s="2">
        <v>81436</v>
      </c>
    </row>
    <row r="549" spans="1:6" x14ac:dyDescent="0.3">
      <c r="A549">
        <v>2019</v>
      </c>
      <c r="B549" t="s">
        <v>51</v>
      </c>
      <c r="C549" t="s">
        <v>20</v>
      </c>
      <c r="D549" s="1">
        <v>21106</v>
      </c>
      <c r="E549" s="1">
        <v>173015</v>
      </c>
      <c r="F549" s="2">
        <v>63588</v>
      </c>
    </row>
    <row r="550" spans="1:6" x14ac:dyDescent="0.3">
      <c r="A550">
        <v>2019</v>
      </c>
      <c r="B550" t="s">
        <v>51</v>
      </c>
      <c r="C550" t="s">
        <v>21</v>
      </c>
      <c r="D550" s="1">
        <v>16700</v>
      </c>
      <c r="E550" s="1">
        <v>127092</v>
      </c>
      <c r="F550" s="2">
        <v>69734</v>
      </c>
    </row>
    <row r="551" spans="1:6" x14ac:dyDescent="0.3">
      <c r="A551">
        <v>2019</v>
      </c>
      <c r="B551" t="s">
        <v>51</v>
      </c>
      <c r="C551" t="s">
        <v>22</v>
      </c>
      <c r="D551" s="1">
        <v>5771</v>
      </c>
      <c r="E551" s="1">
        <v>44543</v>
      </c>
      <c r="F551" s="2">
        <v>50925</v>
      </c>
    </row>
    <row r="552" spans="1:6" x14ac:dyDescent="0.3">
      <c r="A552">
        <v>2019</v>
      </c>
      <c r="B552" t="s">
        <v>51</v>
      </c>
      <c r="C552" t="s">
        <v>23</v>
      </c>
      <c r="D552" s="1">
        <v>15133</v>
      </c>
      <c r="E552" s="1">
        <v>126641</v>
      </c>
      <c r="F552" s="2">
        <v>61762</v>
      </c>
    </row>
    <row r="553" spans="1:6" x14ac:dyDescent="0.3">
      <c r="A553">
        <v>2019</v>
      </c>
      <c r="B553" t="s">
        <v>51</v>
      </c>
      <c r="C553" t="s">
        <v>24</v>
      </c>
      <c r="D553" s="1">
        <v>6432</v>
      </c>
      <c r="E553" s="1">
        <v>29914</v>
      </c>
      <c r="F553" s="2">
        <v>53962</v>
      </c>
    </row>
    <row r="554" spans="1:6" x14ac:dyDescent="0.3">
      <c r="A554">
        <v>2019</v>
      </c>
      <c r="B554" t="s">
        <v>51</v>
      </c>
      <c r="C554" t="s">
        <v>25</v>
      </c>
      <c r="D554" s="1">
        <v>7038</v>
      </c>
      <c r="E554" s="1">
        <v>53732</v>
      </c>
      <c r="F554" s="2">
        <v>53794</v>
      </c>
    </row>
    <row r="555" spans="1:6" x14ac:dyDescent="0.3">
      <c r="A555">
        <v>2019</v>
      </c>
      <c r="B555" t="s">
        <v>51</v>
      </c>
      <c r="C555" t="s">
        <v>26</v>
      </c>
      <c r="D555" s="1">
        <v>5852</v>
      </c>
      <c r="E555" s="1">
        <v>95939</v>
      </c>
      <c r="F555" s="2">
        <v>64365</v>
      </c>
    </row>
    <row r="556" spans="1:6" x14ac:dyDescent="0.3">
      <c r="A556">
        <v>2019</v>
      </c>
      <c r="B556" t="s">
        <v>51</v>
      </c>
      <c r="C556" t="s">
        <v>27</v>
      </c>
      <c r="D556" s="1">
        <v>4692</v>
      </c>
      <c r="E556" s="1">
        <v>27825</v>
      </c>
      <c r="F556" s="2">
        <v>64868</v>
      </c>
    </row>
    <row r="557" spans="1:6" x14ac:dyDescent="0.3">
      <c r="A557">
        <v>2019</v>
      </c>
      <c r="B557" t="s">
        <v>51</v>
      </c>
      <c r="C557" t="s">
        <v>28</v>
      </c>
      <c r="D557" s="1">
        <v>22556</v>
      </c>
      <c r="E557" s="1">
        <v>159462</v>
      </c>
      <c r="F557" s="2">
        <v>74644</v>
      </c>
    </row>
    <row r="558" spans="1:6" x14ac:dyDescent="0.3">
      <c r="A558">
        <v>2019</v>
      </c>
      <c r="B558" t="s">
        <v>51</v>
      </c>
      <c r="C558" t="s">
        <v>29</v>
      </c>
      <c r="D558" s="1">
        <v>5571</v>
      </c>
      <c r="E558" s="1">
        <v>50153</v>
      </c>
      <c r="F558" s="2">
        <v>52091</v>
      </c>
    </row>
    <row r="559" spans="1:6" x14ac:dyDescent="0.3">
      <c r="A559">
        <v>2019</v>
      </c>
      <c r="B559" t="s">
        <v>51</v>
      </c>
      <c r="C559" t="s">
        <v>30</v>
      </c>
      <c r="D559" s="1">
        <v>50432</v>
      </c>
      <c r="E559" s="1">
        <v>405650</v>
      </c>
      <c r="F559" s="2">
        <v>75570</v>
      </c>
    </row>
    <row r="560" spans="1:6" x14ac:dyDescent="0.3">
      <c r="A560">
        <v>2019</v>
      </c>
      <c r="B560" t="s">
        <v>51</v>
      </c>
      <c r="C560" t="s">
        <v>31</v>
      </c>
      <c r="D560" s="1">
        <v>27974</v>
      </c>
      <c r="E560" s="1">
        <v>231739</v>
      </c>
      <c r="F560" s="2">
        <v>56974</v>
      </c>
    </row>
    <row r="561" spans="1:6" x14ac:dyDescent="0.3">
      <c r="A561">
        <v>2019</v>
      </c>
      <c r="B561" t="s">
        <v>51</v>
      </c>
      <c r="C561" t="s">
        <v>32</v>
      </c>
      <c r="D561" s="1">
        <v>3692</v>
      </c>
      <c r="E561" s="1">
        <v>27961</v>
      </c>
      <c r="F561" s="2">
        <v>68153</v>
      </c>
    </row>
    <row r="562" spans="1:6" x14ac:dyDescent="0.3">
      <c r="A562">
        <v>2019</v>
      </c>
      <c r="B562" t="s">
        <v>51</v>
      </c>
      <c r="C562" t="s">
        <v>33</v>
      </c>
      <c r="D562" s="1">
        <v>23405</v>
      </c>
      <c r="E562" s="1">
        <v>226563</v>
      </c>
      <c r="F562" s="2">
        <v>62383</v>
      </c>
    </row>
    <row r="563" spans="1:6" x14ac:dyDescent="0.3">
      <c r="A563">
        <v>2019</v>
      </c>
      <c r="B563" t="s">
        <v>51</v>
      </c>
      <c r="C563" t="s">
        <v>34</v>
      </c>
      <c r="D563" s="1">
        <v>9801</v>
      </c>
      <c r="E563" s="1">
        <v>82834</v>
      </c>
      <c r="F563" s="2">
        <v>54435</v>
      </c>
    </row>
    <row r="564" spans="1:6" x14ac:dyDescent="0.3">
      <c r="A564">
        <v>2019</v>
      </c>
      <c r="B564" t="s">
        <v>51</v>
      </c>
      <c r="C564" t="s">
        <v>35</v>
      </c>
      <c r="D564" s="1">
        <v>14626</v>
      </c>
      <c r="E564" s="1">
        <v>108871</v>
      </c>
      <c r="F564" s="2">
        <v>63148</v>
      </c>
    </row>
    <row r="565" spans="1:6" x14ac:dyDescent="0.3">
      <c r="A565">
        <v>2019</v>
      </c>
      <c r="B565" t="s">
        <v>51</v>
      </c>
      <c r="C565" t="s">
        <v>36</v>
      </c>
      <c r="D565" s="1">
        <v>29139</v>
      </c>
      <c r="E565" s="1">
        <v>260895</v>
      </c>
      <c r="F565" s="2">
        <v>68612</v>
      </c>
    </row>
    <row r="566" spans="1:6" x14ac:dyDescent="0.3">
      <c r="A566">
        <v>2019</v>
      </c>
      <c r="B566" t="s">
        <v>51</v>
      </c>
      <c r="C566" t="s">
        <v>37</v>
      </c>
      <c r="D566" s="1">
        <v>3833</v>
      </c>
      <c r="E566" s="1">
        <v>19980</v>
      </c>
      <c r="F566" s="2">
        <v>63414</v>
      </c>
    </row>
    <row r="567" spans="1:6" x14ac:dyDescent="0.3">
      <c r="A567">
        <v>2019</v>
      </c>
      <c r="B567" t="s">
        <v>51</v>
      </c>
      <c r="C567" t="s">
        <v>38</v>
      </c>
      <c r="D567" s="1">
        <v>12956</v>
      </c>
      <c r="E567" s="1">
        <v>107028</v>
      </c>
      <c r="F567" s="2">
        <v>55230</v>
      </c>
    </row>
    <row r="568" spans="1:6" x14ac:dyDescent="0.3">
      <c r="A568">
        <v>2019</v>
      </c>
      <c r="B568" t="s">
        <v>51</v>
      </c>
      <c r="C568" t="s">
        <v>39</v>
      </c>
      <c r="D568" s="1">
        <v>3897</v>
      </c>
      <c r="E568" s="1">
        <v>23609</v>
      </c>
      <c r="F568" s="2">
        <v>50997</v>
      </c>
    </row>
    <row r="569" spans="1:6" x14ac:dyDescent="0.3">
      <c r="A569">
        <v>2019</v>
      </c>
      <c r="B569" t="s">
        <v>51</v>
      </c>
      <c r="C569" t="s">
        <v>40</v>
      </c>
      <c r="D569" s="1">
        <v>12487</v>
      </c>
      <c r="E569" s="1">
        <v>130126</v>
      </c>
      <c r="F569" s="2">
        <v>58777</v>
      </c>
    </row>
    <row r="570" spans="1:6" x14ac:dyDescent="0.3">
      <c r="A570">
        <v>2019</v>
      </c>
      <c r="B570" t="s">
        <v>51</v>
      </c>
      <c r="C570" t="s">
        <v>41</v>
      </c>
      <c r="D570" s="1">
        <v>53248</v>
      </c>
      <c r="E570" s="1">
        <v>774190</v>
      </c>
      <c r="F570" s="2">
        <v>67564</v>
      </c>
    </row>
    <row r="571" spans="1:6" x14ac:dyDescent="0.3">
      <c r="A571">
        <v>2019</v>
      </c>
      <c r="B571" t="s">
        <v>51</v>
      </c>
      <c r="C571" t="s">
        <v>42</v>
      </c>
      <c r="D571" s="1">
        <v>12212</v>
      </c>
      <c r="E571" s="1">
        <v>109486</v>
      </c>
      <c r="F571" s="2">
        <v>53428</v>
      </c>
    </row>
    <row r="572" spans="1:6" x14ac:dyDescent="0.3">
      <c r="A572">
        <v>2019</v>
      </c>
      <c r="B572" t="s">
        <v>51</v>
      </c>
      <c r="C572" t="s">
        <v>43</v>
      </c>
      <c r="D572" s="1">
        <v>2846</v>
      </c>
      <c r="E572" s="1">
        <v>15283</v>
      </c>
      <c r="F572" s="2">
        <v>52585</v>
      </c>
    </row>
    <row r="573" spans="1:6" x14ac:dyDescent="0.3">
      <c r="A573">
        <v>2019</v>
      </c>
      <c r="B573" t="s">
        <v>51</v>
      </c>
      <c r="C573" t="s">
        <v>44</v>
      </c>
      <c r="D573" s="1">
        <v>21468</v>
      </c>
      <c r="E573" s="1">
        <v>202134</v>
      </c>
      <c r="F573" s="2">
        <v>60504</v>
      </c>
    </row>
    <row r="574" spans="1:6" x14ac:dyDescent="0.3">
      <c r="A574">
        <v>2019</v>
      </c>
      <c r="B574" t="s">
        <v>51</v>
      </c>
      <c r="C574" t="s">
        <v>45</v>
      </c>
      <c r="D574" s="1">
        <v>26472</v>
      </c>
      <c r="E574" s="1">
        <v>205717</v>
      </c>
      <c r="F574" s="2">
        <v>67833</v>
      </c>
    </row>
    <row r="575" spans="1:6" x14ac:dyDescent="0.3">
      <c r="A575">
        <v>2019</v>
      </c>
      <c r="B575" t="s">
        <v>51</v>
      </c>
      <c r="C575" t="s">
        <v>46</v>
      </c>
      <c r="D575" s="1">
        <v>4338</v>
      </c>
      <c r="E575" s="1">
        <v>35459</v>
      </c>
      <c r="F575" s="2">
        <v>64460</v>
      </c>
    </row>
    <row r="576" spans="1:6" x14ac:dyDescent="0.3">
      <c r="A576">
        <v>2019</v>
      </c>
      <c r="B576" t="s">
        <v>51</v>
      </c>
      <c r="C576" t="s">
        <v>47</v>
      </c>
      <c r="D576" s="1">
        <v>14823</v>
      </c>
      <c r="E576" s="1">
        <v>124384</v>
      </c>
      <c r="F576" s="2">
        <v>63874</v>
      </c>
    </row>
    <row r="577" spans="1:6" x14ac:dyDescent="0.3">
      <c r="A577">
        <v>2019</v>
      </c>
      <c r="B577" t="s">
        <v>51</v>
      </c>
      <c r="C577" t="s">
        <v>48</v>
      </c>
      <c r="D577" s="1">
        <v>3427</v>
      </c>
      <c r="E577" s="1">
        <v>22875</v>
      </c>
      <c r="F577" s="2">
        <v>57417</v>
      </c>
    </row>
    <row r="578" spans="1:6" x14ac:dyDescent="0.3">
      <c r="A578">
        <v>2019</v>
      </c>
      <c r="B578" t="s">
        <v>52</v>
      </c>
      <c r="C578" t="s">
        <v>1</v>
      </c>
      <c r="D578" s="1">
        <v>5677</v>
      </c>
      <c r="E578" s="1">
        <v>268948</v>
      </c>
      <c r="F578" s="2">
        <v>58532</v>
      </c>
    </row>
    <row r="579" spans="1:6" x14ac:dyDescent="0.3">
      <c r="A579">
        <v>2019</v>
      </c>
      <c r="B579" t="s">
        <v>52</v>
      </c>
      <c r="C579" t="s">
        <v>2</v>
      </c>
      <c r="D579" s="1">
        <v>5157</v>
      </c>
      <c r="E579" s="1">
        <v>177610</v>
      </c>
      <c r="F579" s="2">
        <v>78966</v>
      </c>
    </row>
    <row r="580" spans="1:6" x14ac:dyDescent="0.3">
      <c r="A580">
        <v>2019</v>
      </c>
      <c r="B580" t="s">
        <v>52</v>
      </c>
      <c r="C580" t="s">
        <v>3</v>
      </c>
      <c r="D580" s="1">
        <v>2930</v>
      </c>
      <c r="E580" s="1">
        <v>162214</v>
      </c>
      <c r="F580" s="2">
        <v>49202</v>
      </c>
    </row>
    <row r="581" spans="1:6" x14ac:dyDescent="0.3">
      <c r="A581">
        <v>2019</v>
      </c>
      <c r="B581" t="s">
        <v>52</v>
      </c>
      <c r="C581" t="s">
        <v>4</v>
      </c>
      <c r="D581" s="1">
        <v>44539</v>
      </c>
      <c r="E581" s="1">
        <v>1322455</v>
      </c>
      <c r="F581" s="2">
        <v>98222</v>
      </c>
    </row>
    <row r="582" spans="1:6" x14ac:dyDescent="0.3">
      <c r="A582">
        <v>2019</v>
      </c>
      <c r="B582" t="s">
        <v>52</v>
      </c>
      <c r="C582" t="s">
        <v>5</v>
      </c>
      <c r="D582" s="1">
        <v>5849</v>
      </c>
      <c r="E582" s="1">
        <v>150109</v>
      </c>
      <c r="F582" s="2">
        <v>73935</v>
      </c>
    </row>
    <row r="583" spans="1:6" x14ac:dyDescent="0.3">
      <c r="A583">
        <v>2019</v>
      </c>
      <c r="B583" t="s">
        <v>52</v>
      </c>
      <c r="C583" t="s">
        <v>6</v>
      </c>
      <c r="D583" s="1">
        <v>4405</v>
      </c>
      <c r="E583" s="1">
        <v>161899</v>
      </c>
      <c r="F583" s="2">
        <v>85024</v>
      </c>
    </row>
    <row r="584" spans="1:6" x14ac:dyDescent="0.3">
      <c r="A584">
        <v>2019</v>
      </c>
      <c r="B584" t="s">
        <v>52</v>
      </c>
      <c r="C584" t="s">
        <v>7</v>
      </c>
      <c r="D584">
        <v>663</v>
      </c>
      <c r="E584" s="1">
        <v>27298</v>
      </c>
      <c r="F584" s="2">
        <v>66194</v>
      </c>
    </row>
    <row r="585" spans="1:6" x14ac:dyDescent="0.3">
      <c r="A585">
        <v>2019</v>
      </c>
      <c r="B585" t="s">
        <v>52</v>
      </c>
      <c r="C585" t="s">
        <v>8</v>
      </c>
      <c r="D585" s="1">
        <v>20799</v>
      </c>
      <c r="E585" s="1">
        <v>383956</v>
      </c>
      <c r="F585" s="2">
        <v>63877</v>
      </c>
    </row>
    <row r="586" spans="1:6" x14ac:dyDescent="0.3">
      <c r="A586">
        <v>2019</v>
      </c>
      <c r="B586" t="s">
        <v>52</v>
      </c>
      <c r="C586" t="s">
        <v>9</v>
      </c>
      <c r="D586" s="1">
        <v>10066</v>
      </c>
      <c r="E586" s="1">
        <v>404085</v>
      </c>
      <c r="F586" s="2">
        <v>58246</v>
      </c>
    </row>
    <row r="587" spans="1:6" x14ac:dyDescent="0.3">
      <c r="A587">
        <v>2019</v>
      </c>
      <c r="B587" t="s">
        <v>52</v>
      </c>
      <c r="C587" t="s">
        <v>10</v>
      </c>
      <c r="D587" s="1">
        <v>2680</v>
      </c>
      <c r="E587" s="1">
        <v>68404</v>
      </c>
      <c r="F587" s="2">
        <v>62480</v>
      </c>
    </row>
    <row r="588" spans="1:6" x14ac:dyDescent="0.3">
      <c r="A588">
        <v>2019</v>
      </c>
      <c r="B588" t="s">
        <v>52</v>
      </c>
      <c r="C588" t="s">
        <v>11</v>
      </c>
      <c r="D588" s="1">
        <v>18066</v>
      </c>
      <c r="E588" s="1">
        <v>585894</v>
      </c>
      <c r="F588" s="2">
        <v>72819</v>
      </c>
    </row>
    <row r="589" spans="1:6" x14ac:dyDescent="0.3">
      <c r="A589">
        <v>2019</v>
      </c>
      <c r="B589" t="s">
        <v>52</v>
      </c>
      <c r="C589" t="s">
        <v>12</v>
      </c>
      <c r="D589" s="1">
        <v>9083</v>
      </c>
      <c r="E589" s="1">
        <v>541099</v>
      </c>
      <c r="F589" s="2">
        <v>63320</v>
      </c>
    </row>
    <row r="590" spans="1:6" x14ac:dyDescent="0.3">
      <c r="A590">
        <v>2019</v>
      </c>
      <c r="B590" t="s">
        <v>52</v>
      </c>
      <c r="C590" t="s">
        <v>13</v>
      </c>
      <c r="D590" s="1">
        <v>4132</v>
      </c>
      <c r="E590" s="1">
        <v>226152</v>
      </c>
      <c r="F590" s="2">
        <v>60185</v>
      </c>
    </row>
    <row r="591" spans="1:6" x14ac:dyDescent="0.3">
      <c r="A591">
        <v>2019</v>
      </c>
      <c r="B591" t="s">
        <v>52</v>
      </c>
      <c r="C591" t="s">
        <v>14</v>
      </c>
      <c r="D591" s="1">
        <v>3105</v>
      </c>
      <c r="E591" s="1">
        <v>167196</v>
      </c>
      <c r="F591" s="2">
        <v>59652</v>
      </c>
    </row>
    <row r="592" spans="1:6" x14ac:dyDescent="0.3">
      <c r="A592">
        <v>2019</v>
      </c>
      <c r="B592" t="s">
        <v>52</v>
      </c>
      <c r="C592" t="s">
        <v>15</v>
      </c>
      <c r="D592" s="1">
        <v>4583</v>
      </c>
      <c r="E592" s="1">
        <v>252626</v>
      </c>
      <c r="F592" s="2">
        <v>61167</v>
      </c>
    </row>
    <row r="593" spans="1:6" x14ac:dyDescent="0.3">
      <c r="A593">
        <v>2019</v>
      </c>
      <c r="B593" t="s">
        <v>52</v>
      </c>
      <c r="C593" t="s">
        <v>16</v>
      </c>
      <c r="D593" s="1">
        <v>4453</v>
      </c>
      <c r="E593" s="1">
        <v>137729</v>
      </c>
      <c r="F593" s="2">
        <v>77600</v>
      </c>
    </row>
    <row r="594" spans="1:6" x14ac:dyDescent="0.3">
      <c r="A594">
        <v>2019</v>
      </c>
      <c r="B594" t="s">
        <v>52</v>
      </c>
      <c r="C594" t="s">
        <v>17</v>
      </c>
      <c r="D594" s="1">
        <v>1870</v>
      </c>
      <c r="E594" s="1">
        <v>53047</v>
      </c>
      <c r="F594" s="2">
        <v>57227</v>
      </c>
    </row>
    <row r="595" spans="1:6" x14ac:dyDescent="0.3">
      <c r="A595">
        <v>2019</v>
      </c>
      <c r="B595" t="s">
        <v>52</v>
      </c>
      <c r="C595" t="s">
        <v>18</v>
      </c>
      <c r="D595" s="1">
        <v>4145</v>
      </c>
      <c r="E595" s="1">
        <v>112273</v>
      </c>
      <c r="F595" s="2">
        <v>79016</v>
      </c>
    </row>
    <row r="596" spans="1:6" x14ac:dyDescent="0.3">
      <c r="A596">
        <v>2019</v>
      </c>
      <c r="B596" t="s">
        <v>52</v>
      </c>
      <c r="C596" t="s">
        <v>19</v>
      </c>
      <c r="D596" s="1">
        <v>6682</v>
      </c>
      <c r="E596" s="1">
        <v>244258</v>
      </c>
      <c r="F596" s="2">
        <v>89698</v>
      </c>
    </row>
    <row r="597" spans="1:6" x14ac:dyDescent="0.3">
      <c r="A597">
        <v>2019</v>
      </c>
      <c r="B597" t="s">
        <v>52</v>
      </c>
      <c r="C597" t="s">
        <v>20</v>
      </c>
      <c r="D597" s="1">
        <v>16948</v>
      </c>
      <c r="E597" s="1">
        <v>625676</v>
      </c>
      <c r="F597" s="2">
        <v>68465</v>
      </c>
    </row>
    <row r="598" spans="1:6" x14ac:dyDescent="0.3">
      <c r="A598">
        <v>2019</v>
      </c>
      <c r="B598" t="s">
        <v>52</v>
      </c>
      <c r="C598" t="s">
        <v>21</v>
      </c>
      <c r="D598" s="1">
        <v>8265</v>
      </c>
      <c r="E598" s="1">
        <v>324018</v>
      </c>
      <c r="F598" s="2">
        <v>68082</v>
      </c>
    </row>
    <row r="599" spans="1:6" x14ac:dyDescent="0.3">
      <c r="A599">
        <v>2019</v>
      </c>
      <c r="B599" t="s">
        <v>52</v>
      </c>
      <c r="C599" t="s">
        <v>22</v>
      </c>
      <c r="D599" s="1">
        <v>2396</v>
      </c>
      <c r="E599" s="1">
        <v>146775</v>
      </c>
      <c r="F599" s="2">
        <v>50065</v>
      </c>
    </row>
    <row r="600" spans="1:6" x14ac:dyDescent="0.3">
      <c r="A600">
        <v>2019</v>
      </c>
      <c r="B600" t="s">
        <v>52</v>
      </c>
      <c r="C600" t="s">
        <v>23</v>
      </c>
      <c r="D600" s="1">
        <v>6681</v>
      </c>
      <c r="E600" s="1">
        <v>277104</v>
      </c>
      <c r="F600" s="2">
        <v>59758</v>
      </c>
    </row>
    <row r="601" spans="1:6" x14ac:dyDescent="0.3">
      <c r="A601">
        <v>2019</v>
      </c>
      <c r="B601" t="s">
        <v>52</v>
      </c>
      <c r="C601" t="s">
        <v>24</v>
      </c>
      <c r="D601" s="1">
        <v>1625</v>
      </c>
      <c r="E601" s="1">
        <v>20972</v>
      </c>
      <c r="F601" s="2">
        <v>51666</v>
      </c>
    </row>
    <row r="602" spans="1:6" x14ac:dyDescent="0.3">
      <c r="A602">
        <v>2019</v>
      </c>
      <c r="B602" t="s">
        <v>52</v>
      </c>
      <c r="C602" t="s">
        <v>25</v>
      </c>
      <c r="D602" s="1">
        <v>1974</v>
      </c>
      <c r="E602" s="1">
        <v>99914</v>
      </c>
      <c r="F602" s="2">
        <v>52716</v>
      </c>
    </row>
    <row r="603" spans="1:6" x14ac:dyDescent="0.3">
      <c r="A603">
        <v>2019</v>
      </c>
      <c r="B603" t="s">
        <v>52</v>
      </c>
      <c r="C603" t="s">
        <v>26</v>
      </c>
      <c r="D603" s="1">
        <v>2069</v>
      </c>
      <c r="E603" s="1">
        <v>59279</v>
      </c>
      <c r="F603" s="2">
        <v>59498</v>
      </c>
    </row>
    <row r="604" spans="1:6" x14ac:dyDescent="0.3">
      <c r="A604">
        <v>2019</v>
      </c>
      <c r="B604" t="s">
        <v>52</v>
      </c>
      <c r="C604" t="s">
        <v>27</v>
      </c>
      <c r="D604" s="1">
        <v>2012</v>
      </c>
      <c r="E604" s="1">
        <v>71459</v>
      </c>
      <c r="F604" s="2">
        <v>73007</v>
      </c>
    </row>
    <row r="605" spans="1:6" x14ac:dyDescent="0.3">
      <c r="A605">
        <v>2019</v>
      </c>
      <c r="B605" t="s">
        <v>52</v>
      </c>
      <c r="C605" t="s">
        <v>28</v>
      </c>
      <c r="D605" s="1">
        <v>8994</v>
      </c>
      <c r="E605" s="1">
        <v>249464</v>
      </c>
      <c r="F605" s="2">
        <v>81649</v>
      </c>
    </row>
    <row r="606" spans="1:6" x14ac:dyDescent="0.3">
      <c r="A606">
        <v>2019</v>
      </c>
      <c r="B606" t="s">
        <v>52</v>
      </c>
      <c r="C606" t="s">
        <v>29</v>
      </c>
      <c r="D606" s="1">
        <v>1810</v>
      </c>
      <c r="E606" s="1">
        <v>28514</v>
      </c>
      <c r="F606" s="2">
        <v>55737</v>
      </c>
    </row>
    <row r="607" spans="1:6" x14ac:dyDescent="0.3">
      <c r="A607">
        <v>2019</v>
      </c>
      <c r="B607" t="s">
        <v>52</v>
      </c>
      <c r="C607" t="s">
        <v>30</v>
      </c>
      <c r="D607" s="1">
        <v>16457</v>
      </c>
      <c r="E607" s="1">
        <v>437040</v>
      </c>
      <c r="F607" s="2">
        <v>69154</v>
      </c>
    </row>
    <row r="608" spans="1:6" x14ac:dyDescent="0.3">
      <c r="A608">
        <v>2019</v>
      </c>
      <c r="B608" t="s">
        <v>52</v>
      </c>
      <c r="C608" t="s">
        <v>31</v>
      </c>
      <c r="D608" s="1">
        <v>10247</v>
      </c>
      <c r="E608" s="1">
        <v>477086</v>
      </c>
      <c r="F608" s="2">
        <v>61095</v>
      </c>
    </row>
    <row r="609" spans="1:6" x14ac:dyDescent="0.3">
      <c r="A609">
        <v>2019</v>
      </c>
      <c r="B609" t="s">
        <v>52</v>
      </c>
      <c r="C609" t="s">
        <v>32</v>
      </c>
      <c r="D609">
        <v>808</v>
      </c>
      <c r="E609" s="1">
        <v>26471</v>
      </c>
      <c r="F609" s="2">
        <v>55179</v>
      </c>
    </row>
    <row r="610" spans="1:6" x14ac:dyDescent="0.3">
      <c r="A610">
        <v>2019</v>
      </c>
      <c r="B610" t="s">
        <v>52</v>
      </c>
      <c r="C610" t="s">
        <v>33</v>
      </c>
      <c r="D610" s="1">
        <v>15486</v>
      </c>
      <c r="E610" s="1">
        <v>700786</v>
      </c>
      <c r="F610" s="2">
        <v>62878</v>
      </c>
    </row>
    <row r="611" spans="1:6" x14ac:dyDescent="0.3">
      <c r="A611">
        <v>2019</v>
      </c>
      <c r="B611" t="s">
        <v>52</v>
      </c>
      <c r="C611" t="s">
        <v>34</v>
      </c>
      <c r="D611" s="1">
        <v>4213</v>
      </c>
      <c r="E611" s="1">
        <v>140812</v>
      </c>
      <c r="F611" s="2">
        <v>59951</v>
      </c>
    </row>
    <row r="612" spans="1:6" x14ac:dyDescent="0.3">
      <c r="A612">
        <v>2019</v>
      </c>
      <c r="B612" t="s">
        <v>52</v>
      </c>
      <c r="C612" t="s">
        <v>35</v>
      </c>
      <c r="D612" s="1">
        <v>6396</v>
      </c>
      <c r="E612" s="1">
        <v>197626</v>
      </c>
      <c r="F612" s="2">
        <v>71436</v>
      </c>
    </row>
    <row r="613" spans="1:6" x14ac:dyDescent="0.3">
      <c r="A613">
        <v>2019</v>
      </c>
      <c r="B613" t="s">
        <v>52</v>
      </c>
      <c r="C613" t="s">
        <v>36</v>
      </c>
      <c r="D613" s="1">
        <v>14432</v>
      </c>
      <c r="E613" s="1">
        <v>574751</v>
      </c>
      <c r="F613" s="2">
        <v>64231</v>
      </c>
    </row>
    <row r="614" spans="1:6" x14ac:dyDescent="0.3">
      <c r="A614">
        <v>2019</v>
      </c>
      <c r="B614" t="s">
        <v>52</v>
      </c>
      <c r="C614" t="s">
        <v>37</v>
      </c>
      <c r="D614" s="1">
        <v>1636</v>
      </c>
      <c r="E614" s="1">
        <v>39736</v>
      </c>
      <c r="F614" s="2">
        <v>60286</v>
      </c>
    </row>
    <row r="615" spans="1:6" x14ac:dyDescent="0.3">
      <c r="A615">
        <v>2019</v>
      </c>
      <c r="B615" t="s">
        <v>52</v>
      </c>
      <c r="C615" t="s">
        <v>38</v>
      </c>
      <c r="D615" s="1">
        <v>6414</v>
      </c>
      <c r="E615" s="1">
        <v>258252</v>
      </c>
      <c r="F615" s="2">
        <v>60850</v>
      </c>
    </row>
    <row r="616" spans="1:6" x14ac:dyDescent="0.3">
      <c r="A616">
        <v>2019</v>
      </c>
      <c r="B616" t="s">
        <v>52</v>
      </c>
      <c r="C616" t="s">
        <v>39</v>
      </c>
      <c r="D616" s="1">
        <v>1067</v>
      </c>
      <c r="E616" s="1">
        <v>44972</v>
      </c>
      <c r="F616" s="2">
        <v>50219</v>
      </c>
    </row>
    <row r="617" spans="1:6" x14ac:dyDescent="0.3">
      <c r="A617">
        <v>2019</v>
      </c>
      <c r="B617" t="s">
        <v>52</v>
      </c>
      <c r="C617" t="s">
        <v>40</v>
      </c>
      <c r="D617" s="1">
        <v>7272</v>
      </c>
      <c r="E617" s="1">
        <v>354961</v>
      </c>
      <c r="F617" s="2">
        <v>60305</v>
      </c>
    </row>
    <row r="618" spans="1:6" x14ac:dyDescent="0.3">
      <c r="A618">
        <v>2019</v>
      </c>
      <c r="B618" t="s">
        <v>52</v>
      </c>
      <c r="C618" t="s">
        <v>41</v>
      </c>
      <c r="D618" s="1">
        <v>25577</v>
      </c>
      <c r="E618" s="1">
        <v>905953</v>
      </c>
      <c r="F618" s="2">
        <v>79766</v>
      </c>
    </row>
    <row r="619" spans="1:6" x14ac:dyDescent="0.3">
      <c r="A619">
        <v>2019</v>
      </c>
      <c r="B619" t="s">
        <v>52</v>
      </c>
      <c r="C619" t="s">
        <v>42</v>
      </c>
      <c r="D619" s="1">
        <v>4547</v>
      </c>
      <c r="E619" s="1">
        <v>136085</v>
      </c>
      <c r="F619" s="2">
        <v>59426</v>
      </c>
    </row>
    <row r="620" spans="1:6" x14ac:dyDescent="0.3">
      <c r="A620">
        <v>2019</v>
      </c>
      <c r="B620" t="s">
        <v>52</v>
      </c>
      <c r="C620" t="s">
        <v>43</v>
      </c>
      <c r="D620" s="1">
        <v>1108</v>
      </c>
      <c r="E620" s="1">
        <v>30091</v>
      </c>
      <c r="F620" s="2">
        <v>60807</v>
      </c>
    </row>
    <row r="621" spans="1:6" x14ac:dyDescent="0.3">
      <c r="A621">
        <v>2019</v>
      </c>
      <c r="B621" t="s">
        <v>52</v>
      </c>
      <c r="C621" t="s">
        <v>44</v>
      </c>
      <c r="D621" s="1">
        <v>6864</v>
      </c>
      <c r="E621" s="1">
        <v>242160</v>
      </c>
      <c r="F621" s="2">
        <v>61341</v>
      </c>
    </row>
    <row r="622" spans="1:6" x14ac:dyDescent="0.3">
      <c r="A622">
        <v>2019</v>
      </c>
      <c r="B622" t="s">
        <v>52</v>
      </c>
      <c r="C622" t="s">
        <v>45</v>
      </c>
      <c r="D622" s="1">
        <v>7824</v>
      </c>
      <c r="E622" s="1">
        <v>290326</v>
      </c>
      <c r="F622" s="2">
        <v>81228</v>
      </c>
    </row>
    <row r="623" spans="1:6" x14ac:dyDescent="0.3">
      <c r="A623">
        <v>2019</v>
      </c>
      <c r="B623" t="s">
        <v>52</v>
      </c>
      <c r="C623" t="s">
        <v>46</v>
      </c>
      <c r="D623" s="1">
        <v>1251</v>
      </c>
      <c r="E623" s="1">
        <v>46979</v>
      </c>
      <c r="F623" s="2">
        <v>61074</v>
      </c>
    </row>
    <row r="624" spans="1:6" x14ac:dyDescent="0.3">
      <c r="A624">
        <v>2019</v>
      </c>
      <c r="B624" t="s">
        <v>52</v>
      </c>
      <c r="C624" t="s">
        <v>47</v>
      </c>
      <c r="D624" s="1">
        <v>9333</v>
      </c>
      <c r="E624" s="1">
        <v>483196</v>
      </c>
      <c r="F624" s="2">
        <v>59083</v>
      </c>
    </row>
    <row r="625" spans="1:6" x14ac:dyDescent="0.3">
      <c r="A625">
        <v>2019</v>
      </c>
      <c r="B625" t="s">
        <v>52</v>
      </c>
      <c r="C625" t="s">
        <v>48</v>
      </c>
      <c r="D625">
        <v>615</v>
      </c>
      <c r="E625" s="1">
        <v>10043</v>
      </c>
      <c r="F625" s="2">
        <v>68738</v>
      </c>
    </row>
    <row r="626" spans="1:6" x14ac:dyDescent="0.3">
      <c r="A626">
        <v>2019</v>
      </c>
      <c r="B626" t="s">
        <v>54</v>
      </c>
      <c r="C626" t="s">
        <v>1</v>
      </c>
      <c r="D626" s="1">
        <v>32423</v>
      </c>
      <c r="E626" s="1">
        <v>380193</v>
      </c>
      <c r="F626" s="2">
        <v>43426</v>
      </c>
    </row>
    <row r="627" spans="1:6" x14ac:dyDescent="0.3">
      <c r="A627">
        <v>2019</v>
      </c>
      <c r="B627" t="s">
        <v>54</v>
      </c>
      <c r="C627" t="s">
        <v>2</v>
      </c>
      <c r="D627" s="1">
        <v>33190</v>
      </c>
      <c r="E627" s="1">
        <v>541793</v>
      </c>
      <c r="F627" s="2">
        <v>48023</v>
      </c>
    </row>
    <row r="628" spans="1:6" x14ac:dyDescent="0.3">
      <c r="A628">
        <v>2019</v>
      </c>
      <c r="B628" t="s">
        <v>54</v>
      </c>
      <c r="C628" t="s">
        <v>3</v>
      </c>
      <c r="D628" s="1">
        <v>21821</v>
      </c>
      <c r="E628" s="1">
        <v>248631</v>
      </c>
      <c r="F628" s="2">
        <v>42897</v>
      </c>
    </row>
    <row r="629" spans="1:6" x14ac:dyDescent="0.3">
      <c r="A629">
        <v>2019</v>
      </c>
      <c r="B629" t="s">
        <v>54</v>
      </c>
      <c r="C629" t="s">
        <v>4</v>
      </c>
      <c r="D629" s="1">
        <v>198955</v>
      </c>
      <c r="E629" s="1">
        <v>3042089</v>
      </c>
      <c r="F629" s="2">
        <v>54908</v>
      </c>
    </row>
    <row r="630" spans="1:6" x14ac:dyDescent="0.3">
      <c r="A630">
        <v>2019</v>
      </c>
      <c r="B630" t="s">
        <v>54</v>
      </c>
      <c r="C630" t="s">
        <v>5</v>
      </c>
      <c r="D630" s="1">
        <v>36041</v>
      </c>
      <c r="E630" s="1">
        <v>474011</v>
      </c>
      <c r="F630" s="2">
        <v>52675</v>
      </c>
    </row>
    <row r="631" spans="1:6" x14ac:dyDescent="0.3">
      <c r="A631">
        <v>2019</v>
      </c>
      <c r="B631" t="s">
        <v>54</v>
      </c>
      <c r="C631" t="s">
        <v>6</v>
      </c>
      <c r="D631" s="1">
        <v>24868</v>
      </c>
      <c r="E631" s="1">
        <v>291966</v>
      </c>
      <c r="F631" s="2">
        <v>52540</v>
      </c>
    </row>
    <row r="632" spans="1:6" x14ac:dyDescent="0.3">
      <c r="A632">
        <v>2019</v>
      </c>
      <c r="B632" t="s">
        <v>54</v>
      </c>
      <c r="C632" t="s">
        <v>7</v>
      </c>
      <c r="D632" s="1">
        <v>7005</v>
      </c>
      <c r="E632" s="1">
        <v>79487</v>
      </c>
      <c r="F632" s="2">
        <v>42440</v>
      </c>
    </row>
    <row r="633" spans="1:6" x14ac:dyDescent="0.3">
      <c r="A633">
        <v>2019</v>
      </c>
      <c r="B633" t="s">
        <v>54</v>
      </c>
      <c r="C633" t="s">
        <v>8</v>
      </c>
      <c r="D633" s="1">
        <v>140278</v>
      </c>
      <c r="E633" s="1">
        <v>1799930</v>
      </c>
      <c r="F633" s="2">
        <v>46232</v>
      </c>
    </row>
    <row r="634" spans="1:6" x14ac:dyDescent="0.3">
      <c r="A634">
        <v>2019</v>
      </c>
      <c r="B634" t="s">
        <v>54</v>
      </c>
      <c r="C634" t="s">
        <v>9</v>
      </c>
      <c r="D634" s="1">
        <v>61774</v>
      </c>
      <c r="E634" s="1">
        <v>938063</v>
      </c>
      <c r="F634" s="2">
        <v>49817</v>
      </c>
    </row>
    <row r="635" spans="1:6" x14ac:dyDescent="0.3">
      <c r="A635">
        <v>2019</v>
      </c>
      <c r="B635" t="s">
        <v>54</v>
      </c>
      <c r="C635" t="s">
        <v>10</v>
      </c>
      <c r="D635" s="1">
        <v>11892</v>
      </c>
      <c r="E635" s="1">
        <v>142186</v>
      </c>
      <c r="F635" s="2">
        <v>41533</v>
      </c>
    </row>
    <row r="636" spans="1:6" x14ac:dyDescent="0.3">
      <c r="A636">
        <v>2019</v>
      </c>
      <c r="B636" t="s">
        <v>54</v>
      </c>
      <c r="C636" t="s">
        <v>11</v>
      </c>
      <c r="D636" s="1">
        <v>78822</v>
      </c>
      <c r="E636" s="1">
        <v>1187941</v>
      </c>
      <c r="F636" s="2">
        <v>53573</v>
      </c>
    </row>
    <row r="637" spans="1:6" x14ac:dyDescent="0.3">
      <c r="A637">
        <v>2019</v>
      </c>
      <c r="B637" t="s">
        <v>54</v>
      </c>
      <c r="C637" t="s">
        <v>12</v>
      </c>
      <c r="D637" s="1">
        <v>40283</v>
      </c>
      <c r="E637" s="1">
        <v>594348</v>
      </c>
      <c r="F637" s="2">
        <v>43345</v>
      </c>
    </row>
    <row r="638" spans="1:6" x14ac:dyDescent="0.3">
      <c r="A638">
        <v>2019</v>
      </c>
      <c r="B638" t="s">
        <v>54</v>
      </c>
      <c r="C638" t="s">
        <v>13</v>
      </c>
      <c r="D638" s="1">
        <v>23557</v>
      </c>
      <c r="E638" s="1">
        <v>307822</v>
      </c>
      <c r="F638" s="2">
        <v>41407</v>
      </c>
    </row>
    <row r="639" spans="1:6" x14ac:dyDescent="0.3">
      <c r="A639">
        <v>2019</v>
      </c>
      <c r="B639" t="s">
        <v>54</v>
      </c>
      <c r="C639" t="s">
        <v>14</v>
      </c>
      <c r="D639" s="1">
        <v>19844</v>
      </c>
      <c r="E639" s="1">
        <v>262383</v>
      </c>
      <c r="F639" s="2">
        <v>43539</v>
      </c>
    </row>
    <row r="640" spans="1:6" x14ac:dyDescent="0.3">
      <c r="A640">
        <v>2019</v>
      </c>
      <c r="B640" t="s">
        <v>54</v>
      </c>
      <c r="C640" t="s">
        <v>15</v>
      </c>
      <c r="D640" s="1">
        <v>27892</v>
      </c>
      <c r="E640" s="1">
        <v>401804</v>
      </c>
      <c r="F640" s="2">
        <v>44163</v>
      </c>
    </row>
    <row r="641" spans="1:6" x14ac:dyDescent="0.3">
      <c r="A641">
        <v>2019</v>
      </c>
      <c r="B641" t="s">
        <v>54</v>
      </c>
      <c r="C641" t="s">
        <v>16</v>
      </c>
      <c r="D641" s="1">
        <v>30876</v>
      </c>
      <c r="E641" s="1">
        <v>376026</v>
      </c>
      <c r="F641" s="2">
        <v>43579</v>
      </c>
    </row>
    <row r="642" spans="1:6" x14ac:dyDescent="0.3">
      <c r="A642">
        <v>2019</v>
      </c>
      <c r="B642" t="s">
        <v>54</v>
      </c>
      <c r="C642" t="s">
        <v>17</v>
      </c>
      <c r="D642" s="1">
        <v>10676</v>
      </c>
      <c r="E642" s="1">
        <v>117746</v>
      </c>
      <c r="F642" s="2">
        <v>39115</v>
      </c>
    </row>
    <row r="643" spans="1:6" x14ac:dyDescent="0.3">
      <c r="A643">
        <v>2019</v>
      </c>
      <c r="B643" t="s">
        <v>54</v>
      </c>
      <c r="C643" t="s">
        <v>18</v>
      </c>
      <c r="D643" s="1">
        <v>32640</v>
      </c>
      <c r="E643" s="1">
        <v>463647</v>
      </c>
      <c r="F643" s="2">
        <v>47503</v>
      </c>
    </row>
    <row r="644" spans="1:6" x14ac:dyDescent="0.3">
      <c r="A644">
        <v>2019</v>
      </c>
      <c r="B644" t="s">
        <v>54</v>
      </c>
      <c r="C644" t="s">
        <v>19</v>
      </c>
      <c r="D644" s="1">
        <v>41620</v>
      </c>
      <c r="E644" s="1">
        <v>577282</v>
      </c>
      <c r="F644" s="2">
        <v>55423</v>
      </c>
    </row>
    <row r="645" spans="1:6" x14ac:dyDescent="0.3">
      <c r="A645">
        <v>2019</v>
      </c>
      <c r="B645" t="s">
        <v>54</v>
      </c>
      <c r="C645" t="s">
        <v>20</v>
      </c>
      <c r="D645" s="1">
        <v>55150</v>
      </c>
      <c r="E645" s="1">
        <v>791177</v>
      </c>
      <c r="F645" s="2">
        <v>48357</v>
      </c>
    </row>
    <row r="646" spans="1:6" x14ac:dyDescent="0.3">
      <c r="A646">
        <v>2019</v>
      </c>
      <c r="B646" t="s">
        <v>54</v>
      </c>
      <c r="C646" t="s">
        <v>21</v>
      </c>
      <c r="D646" s="1">
        <v>37323</v>
      </c>
      <c r="E646" s="1">
        <v>525857</v>
      </c>
      <c r="F646" s="2">
        <v>50523</v>
      </c>
    </row>
    <row r="647" spans="1:6" x14ac:dyDescent="0.3">
      <c r="A647">
        <v>2019</v>
      </c>
      <c r="B647" t="s">
        <v>54</v>
      </c>
      <c r="C647" t="s">
        <v>22</v>
      </c>
      <c r="D647" s="1">
        <v>19568</v>
      </c>
      <c r="E647" s="1">
        <v>229039</v>
      </c>
      <c r="F647" s="2">
        <v>37621</v>
      </c>
    </row>
    <row r="648" spans="1:6" x14ac:dyDescent="0.3">
      <c r="A648">
        <v>2019</v>
      </c>
      <c r="B648" t="s">
        <v>54</v>
      </c>
      <c r="C648" t="s">
        <v>23</v>
      </c>
      <c r="D648" s="1">
        <v>39400</v>
      </c>
      <c r="E648" s="1">
        <v>536753</v>
      </c>
      <c r="F648" s="2">
        <v>43646</v>
      </c>
    </row>
    <row r="649" spans="1:6" x14ac:dyDescent="0.3">
      <c r="A649">
        <v>2019</v>
      </c>
      <c r="B649" t="s">
        <v>54</v>
      </c>
      <c r="C649" t="s">
        <v>24</v>
      </c>
      <c r="D649" s="1">
        <v>9112</v>
      </c>
      <c r="E649" s="1">
        <v>90946</v>
      </c>
      <c r="F649" s="2">
        <v>40937</v>
      </c>
    </row>
    <row r="650" spans="1:6" x14ac:dyDescent="0.3">
      <c r="A650">
        <v>2019</v>
      </c>
      <c r="B650" t="s">
        <v>54</v>
      </c>
      <c r="C650" t="s">
        <v>25</v>
      </c>
      <c r="D650" s="1">
        <v>14969</v>
      </c>
      <c r="E650" s="1">
        <v>188094</v>
      </c>
      <c r="F650" s="2">
        <v>41557</v>
      </c>
    </row>
    <row r="651" spans="1:6" x14ac:dyDescent="0.3">
      <c r="A651">
        <v>2019</v>
      </c>
      <c r="B651" t="s">
        <v>54</v>
      </c>
      <c r="C651" t="s">
        <v>26</v>
      </c>
      <c r="D651" s="1">
        <v>15866</v>
      </c>
      <c r="E651" s="1">
        <v>261018</v>
      </c>
      <c r="F651" s="2">
        <v>45452</v>
      </c>
    </row>
    <row r="652" spans="1:6" x14ac:dyDescent="0.3">
      <c r="A652">
        <v>2019</v>
      </c>
      <c r="B652" t="s">
        <v>54</v>
      </c>
      <c r="C652" t="s">
        <v>27</v>
      </c>
      <c r="D652" s="1">
        <v>12448</v>
      </c>
      <c r="E652" s="1">
        <v>139278</v>
      </c>
      <c r="F652" s="2">
        <v>49409</v>
      </c>
    </row>
    <row r="653" spans="1:6" x14ac:dyDescent="0.3">
      <c r="A653">
        <v>2019</v>
      </c>
      <c r="B653" t="s">
        <v>54</v>
      </c>
      <c r="C653" t="s">
        <v>28</v>
      </c>
      <c r="D653" s="1">
        <v>54227</v>
      </c>
      <c r="E653" s="1">
        <v>876452</v>
      </c>
      <c r="F653" s="2">
        <v>55204</v>
      </c>
    </row>
    <row r="654" spans="1:6" x14ac:dyDescent="0.3">
      <c r="A654">
        <v>2019</v>
      </c>
      <c r="B654" t="s">
        <v>54</v>
      </c>
      <c r="C654" t="s">
        <v>29</v>
      </c>
      <c r="D654" s="1">
        <v>10974</v>
      </c>
      <c r="E654" s="1">
        <v>135131</v>
      </c>
      <c r="F654" s="2">
        <v>39275</v>
      </c>
    </row>
    <row r="655" spans="1:6" x14ac:dyDescent="0.3">
      <c r="A655">
        <v>2019</v>
      </c>
      <c r="B655" t="s">
        <v>54</v>
      </c>
      <c r="C655" t="s">
        <v>30</v>
      </c>
      <c r="D655" s="1">
        <v>120950</v>
      </c>
      <c r="E655" s="1">
        <v>1543991</v>
      </c>
      <c r="F655" s="2">
        <v>53710</v>
      </c>
    </row>
    <row r="656" spans="1:6" x14ac:dyDescent="0.3">
      <c r="A656">
        <v>2019</v>
      </c>
      <c r="B656" t="s">
        <v>54</v>
      </c>
      <c r="C656" t="s">
        <v>31</v>
      </c>
      <c r="D656" s="1">
        <v>62397</v>
      </c>
      <c r="E656" s="1">
        <v>846177</v>
      </c>
      <c r="F656" s="2">
        <v>44579</v>
      </c>
    </row>
    <row r="657" spans="1:6" x14ac:dyDescent="0.3">
      <c r="A657">
        <v>2019</v>
      </c>
      <c r="B657" t="s">
        <v>54</v>
      </c>
      <c r="C657" t="s">
        <v>32</v>
      </c>
      <c r="D657" s="1">
        <v>7738</v>
      </c>
      <c r="E657" s="1">
        <v>91333</v>
      </c>
      <c r="F657" s="2">
        <v>51925</v>
      </c>
    </row>
    <row r="658" spans="1:6" x14ac:dyDescent="0.3">
      <c r="A658">
        <v>2019</v>
      </c>
      <c r="B658" t="s">
        <v>54</v>
      </c>
      <c r="C658" t="s">
        <v>33</v>
      </c>
      <c r="D658" s="1">
        <v>68958</v>
      </c>
      <c r="E658" s="1">
        <v>1021890</v>
      </c>
      <c r="F658" s="2">
        <v>45569</v>
      </c>
    </row>
    <row r="659" spans="1:6" x14ac:dyDescent="0.3">
      <c r="A659">
        <v>2019</v>
      </c>
      <c r="B659" t="s">
        <v>54</v>
      </c>
      <c r="C659" t="s">
        <v>34</v>
      </c>
      <c r="D659" s="1">
        <v>23883</v>
      </c>
      <c r="E659" s="1">
        <v>300268</v>
      </c>
      <c r="F659" s="2">
        <v>43049</v>
      </c>
    </row>
    <row r="660" spans="1:6" x14ac:dyDescent="0.3">
      <c r="A660">
        <v>2019</v>
      </c>
      <c r="B660" t="s">
        <v>54</v>
      </c>
      <c r="C660" t="s">
        <v>35</v>
      </c>
      <c r="D660" s="1">
        <v>26460</v>
      </c>
      <c r="E660" s="1">
        <v>354168</v>
      </c>
      <c r="F660" s="2">
        <v>45879</v>
      </c>
    </row>
    <row r="661" spans="1:6" x14ac:dyDescent="0.3">
      <c r="A661">
        <v>2019</v>
      </c>
      <c r="B661" t="s">
        <v>54</v>
      </c>
      <c r="C661" t="s">
        <v>36</v>
      </c>
      <c r="D661" s="1">
        <v>74684</v>
      </c>
      <c r="E661" s="1">
        <v>1117033</v>
      </c>
      <c r="F661" s="2">
        <v>46296</v>
      </c>
    </row>
    <row r="662" spans="1:6" x14ac:dyDescent="0.3">
      <c r="A662">
        <v>2019</v>
      </c>
      <c r="B662" t="s">
        <v>54</v>
      </c>
      <c r="C662" t="s">
        <v>37</v>
      </c>
      <c r="D662" s="1">
        <v>7648</v>
      </c>
      <c r="E662" s="1">
        <v>76672</v>
      </c>
      <c r="F662" s="2">
        <v>45232</v>
      </c>
    </row>
    <row r="663" spans="1:6" x14ac:dyDescent="0.3">
      <c r="A663">
        <v>2019</v>
      </c>
      <c r="B663" t="s">
        <v>54</v>
      </c>
      <c r="C663" t="s">
        <v>38</v>
      </c>
      <c r="D663" s="1">
        <v>31073</v>
      </c>
      <c r="E663" s="1">
        <v>406455</v>
      </c>
      <c r="F663" s="2">
        <v>41048</v>
      </c>
    </row>
    <row r="664" spans="1:6" x14ac:dyDescent="0.3">
      <c r="A664">
        <v>2019</v>
      </c>
      <c r="B664" t="s">
        <v>54</v>
      </c>
      <c r="C664" t="s">
        <v>39</v>
      </c>
      <c r="D664" s="1">
        <v>8027</v>
      </c>
      <c r="E664" s="1">
        <v>85125</v>
      </c>
      <c r="F664" s="2">
        <v>40980</v>
      </c>
    </row>
    <row r="665" spans="1:6" x14ac:dyDescent="0.3">
      <c r="A665">
        <v>2019</v>
      </c>
      <c r="B665" t="s">
        <v>54</v>
      </c>
      <c r="C665" t="s">
        <v>40</v>
      </c>
      <c r="D665" s="1">
        <v>40380</v>
      </c>
      <c r="E665" s="1">
        <v>633819</v>
      </c>
      <c r="F665" s="2">
        <v>46991</v>
      </c>
    </row>
    <row r="666" spans="1:6" x14ac:dyDescent="0.3">
      <c r="A666">
        <v>2019</v>
      </c>
      <c r="B666" t="s">
        <v>54</v>
      </c>
      <c r="C666" t="s">
        <v>41</v>
      </c>
      <c r="D666" s="1">
        <v>150310</v>
      </c>
      <c r="E666" s="1">
        <v>2496193</v>
      </c>
      <c r="F666" s="2">
        <v>54323</v>
      </c>
    </row>
    <row r="667" spans="1:6" x14ac:dyDescent="0.3">
      <c r="A667">
        <v>2019</v>
      </c>
      <c r="B667" t="s">
        <v>54</v>
      </c>
      <c r="C667" t="s">
        <v>42</v>
      </c>
      <c r="D667" s="1">
        <v>20066</v>
      </c>
      <c r="E667" s="1">
        <v>289140</v>
      </c>
      <c r="F667" s="2">
        <v>45785</v>
      </c>
    </row>
    <row r="668" spans="1:6" x14ac:dyDescent="0.3">
      <c r="A668">
        <v>2019</v>
      </c>
      <c r="B668" t="s">
        <v>54</v>
      </c>
      <c r="C668" t="s">
        <v>43</v>
      </c>
      <c r="D668" s="1">
        <v>5040</v>
      </c>
      <c r="E668" s="1">
        <v>53817</v>
      </c>
      <c r="F668" s="2">
        <v>41456</v>
      </c>
    </row>
    <row r="669" spans="1:6" x14ac:dyDescent="0.3">
      <c r="A669">
        <v>2019</v>
      </c>
      <c r="B669" t="s">
        <v>54</v>
      </c>
      <c r="C669" t="s">
        <v>44</v>
      </c>
      <c r="D669" s="1">
        <v>42839</v>
      </c>
      <c r="E669" s="1">
        <v>650148</v>
      </c>
      <c r="F669" s="2">
        <v>45486</v>
      </c>
    </row>
    <row r="670" spans="1:6" x14ac:dyDescent="0.3">
      <c r="A670">
        <v>2019</v>
      </c>
      <c r="B670" t="s">
        <v>54</v>
      </c>
      <c r="C670" t="s">
        <v>45</v>
      </c>
      <c r="D670" s="1">
        <v>38692</v>
      </c>
      <c r="E670" s="1">
        <v>628543</v>
      </c>
      <c r="F670" s="2">
        <v>67312</v>
      </c>
    </row>
    <row r="671" spans="1:6" x14ac:dyDescent="0.3">
      <c r="A671">
        <v>2019</v>
      </c>
      <c r="B671" t="s">
        <v>54</v>
      </c>
      <c r="C671" t="s">
        <v>46</v>
      </c>
      <c r="D671" s="1">
        <v>10709</v>
      </c>
      <c r="E671" s="1">
        <v>125470</v>
      </c>
      <c r="F671" s="2">
        <v>40148</v>
      </c>
    </row>
    <row r="672" spans="1:6" x14ac:dyDescent="0.3">
      <c r="A672">
        <v>2019</v>
      </c>
      <c r="B672" t="s">
        <v>54</v>
      </c>
      <c r="C672" t="s">
        <v>47</v>
      </c>
      <c r="D672" s="1">
        <v>36253</v>
      </c>
      <c r="E672" s="1">
        <v>533175</v>
      </c>
      <c r="F672" s="2">
        <v>42647</v>
      </c>
    </row>
    <row r="673" spans="1:6" x14ac:dyDescent="0.3">
      <c r="A673">
        <v>2019</v>
      </c>
      <c r="B673" t="s">
        <v>54</v>
      </c>
      <c r="C673" t="s">
        <v>48</v>
      </c>
      <c r="D673" s="1">
        <v>4819</v>
      </c>
      <c r="E673" s="1">
        <v>49901</v>
      </c>
      <c r="F673" s="2">
        <v>44408</v>
      </c>
    </row>
    <row r="674" spans="1:6" x14ac:dyDescent="0.3">
      <c r="A674">
        <v>2019</v>
      </c>
      <c r="B674" t="s">
        <v>53</v>
      </c>
      <c r="C674" t="s">
        <v>1</v>
      </c>
      <c r="D674" s="1">
        <v>2309</v>
      </c>
      <c r="E674" s="1">
        <v>21296</v>
      </c>
      <c r="F674" s="2">
        <v>62845</v>
      </c>
    </row>
    <row r="675" spans="1:6" x14ac:dyDescent="0.3">
      <c r="A675">
        <v>2019</v>
      </c>
      <c r="B675" t="s">
        <v>53</v>
      </c>
      <c r="C675" t="s">
        <v>2</v>
      </c>
      <c r="D675" s="1">
        <v>3691</v>
      </c>
      <c r="E675" s="1">
        <v>49188</v>
      </c>
      <c r="F675" s="2">
        <v>77822</v>
      </c>
    </row>
    <row r="676" spans="1:6" x14ac:dyDescent="0.3">
      <c r="A676">
        <v>2019</v>
      </c>
      <c r="B676" t="s">
        <v>53</v>
      </c>
      <c r="C676" t="s">
        <v>3</v>
      </c>
      <c r="D676" s="1">
        <v>1303</v>
      </c>
      <c r="E676" s="1">
        <v>10974</v>
      </c>
      <c r="F676" s="2">
        <v>57981</v>
      </c>
    </row>
    <row r="677" spans="1:6" x14ac:dyDescent="0.3">
      <c r="A677">
        <v>2019</v>
      </c>
      <c r="B677" t="s">
        <v>53</v>
      </c>
      <c r="C677" t="s">
        <v>4</v>
      </c>
      <c r="D677" s="1">
        <v>28529</v>
      </c>
      <c r="E677" s="1">
        <v>550084</v>
      </c>
      <c r="F677" s="2">
        <v>191278</v>
      </c>
    </row>
    <row r="678" spans="1:6" x14ac:dyDescent="0.3">
      <c r="A678">
        <v>2019</v>
      </c>
      <c r="B678" t="s">
        <v>53</v>
      </c>
      <c r="C678" t="s">
        <v>5</v>
      </c>
      <c r="D678" s="1">
        <v>4330</v>
      </c>
      <c r="E678" s="1">
        <v>76292</v>
      </c>
      <c r="F678" s="2">
        <v>109380</v>
      </c>
    </row>
    <row r="679" spans="1:6" x14ac:dyDescent="0.3">
      <c r="A679">
        <v>2019</v>
      </c>
      <c r="B679" t="s">
        <v>53</v>
      </c>
      <c r="C679" t="s">
        <v>6</v>
      </c>
      <c r="D679" s="1">
        <v>2551</v>
      </c>
      <c r="E679" s="1">
        <v>31469</v>
      </c>
      <c r="F679" s="2">
        <v>120406</v>
      </c>
    </row>
    <row r="680" spans="1:6" x14ac:dyDescent="0.3">
      <c r="A680">
        <v>2019</v>
      </c>
      <c r="B680" t="s">
        <v>53</v>
      </c>
      <c r="C680" t="s">
        <v>7</v>
      </c>
      <c r="D680">
        <v>497</v>
      </c>
      <c r="E680" s="1">
        <v>3905</v>
      </c>
      <c r="F680" s="2">
        <v>70031</v>
      </c>
    </row>
    <row r="681" spans="1:6" x14ac:dyDescent="0.3">
      <c r="A681">
        <v>2019</v>
      </c>
      <c r="B681" t="s">
        <v>53</v>
      </c>
      <c r="C681" t="s">
        <v>8</v>
      </c>
      <c r="D681" s="1">
        <v>11744</v>
      </c>
      <c r="E681" s="1">
        <v>138845</v>
      </c>
      <c r="F681" s="2">
        <v>86153</v>
      </c>
    </row>
    <row r="682" spans="1:6" x14ac:dyDescent="0.3">
      <c r="A682">
        <v>2019</v>
      </c>
      <c r="B682" t="s">
        <v>53</v>
      </c>
      <c r="C682" t="s">
        <v>9</v>
      </c>
      <c r="D682" s="1">
        <v>5380</v>
      </c>
      <c r="E682" s="1">
        <v>116215</v>
      </c>
      <c r="F682" s="2">
        <v>100462</v>
      </c>
    </row>
    <row r="683" spans="1:6" x14ac:dyDescent="0.3">
      <c r="A683">
        <v>2019</v>
      </c>
      <c r="B683" t="s">
        <v>53</v>
      </c>
      <c r="C683" t="s">
        <v>10</v>
      </c>
      <c r="D683" s="1">
        <v>1231</v>
      </c>
      <c r="E683" s="1">
        <v>8802</v>
      </c>
      <c r="F683" s="2">
        <v>56211</v>
      </c>
    </row>
    <row r="684" spans="1:6" x14ac:dyDescent="0.3">
      <c r="A684">
        <v>2019</v>
      </c>
      <c r="B684" t="s">
        <v>53</v>
      </c>
      <c r="C684" t="s">
        <v>11</v>
      </c>
      <c r="D684" s="1">
        <v>6998</v>
      </c>
      <c r="E684" s="1">
        <v>94879</v>
      </c>
      <c r="F684" s="2">
        <v>96732</v>
      </c>
    </row>
    <row r="685" spans="1:6" x14ac:dyDescent="0.3">
      <c r="A685">
        <v>2019</v>
      </c>
      <c r="B685" t="s">
        <v>53</v>
      </c>
      <c r="C685" t="s">
        <v>12</v>
      </c>
      <c r="D685" s="1">
        <v>2278</v>
      </c>
      <c r="E685" s="1">
        <v>28628</v>
      </c>
      <c r="F685" s="2">
        <v>62444</v>
      </c>
    </row>
    <row r="686" spans="1:6" x14ac:dyDescent="0.3">
      <c r="A686">
        <v>2019</v>
      </c>
      <c r="B686" t="s">
        <v>53</v>
      </c>
      <c r="C686" t="s">
        <v>13</v>
      </c>
      <c r="D686" s="1">
        <v>1778</v>
      </c>
      <c r="E686" s="1">
        <v>21356</v>
      </c>
      <c r="F686" s="2">
        <v>60664</v>
      </c>
    </row>
    <row r="687" spans="1:6" x14ac:dyDescent="0.3">
      <c r="A687">
        <v>2019</v>
      </c>
      <c r="B687" t="s">
        <v>53</v>
      </c>
      <c r="C687" t="s">
        <v>14</v>
      </c>
      <c r="D687" s="1">
        <v>1386</v>
      </c>
      <c r="E687" s="1">
        <v>18137</v>
      </c>
      <c r="F687" s="2">
        <v>66434</v>
      </c>
    </row>
    <row r="688" spans="1:6" x14ac:dyDescent="0.3">
      <c r="A688">
        <v>2019</v>
      </c>
      <c r="B688" t="s">
        <v>53</v>
      </c>
      <c r="C688" t="s">
        <v>15</v>
      </c>
      <c r="D688" s="1">
        <v>1924</v>
      </c>
      <c r="E688" s="1">
        <v>21670</v>
      </c>
      <c r="F688" s="2">
        <v>58590</v>
      </c>
    </row>
    <row r="689" spans="1:6" x14ac:dyDescent="0.3">
      <c r="A689">
        <v>2019</v>
      </c>
      <c r="B689" t="s">
        <v>53</v>
      </c>
      <c r="C689" t="s">
        <v>16</v>
      </c>
      <c r="D689" s="1">
        <v>1801</v>
      </c>
      <c r="E689" s="1">
        <v>22427</v>
      </c>
      <c r="F689" s="2">
        <v>60638</v>
      </c>
    </row>
    <row r="690" spans="1:6" x14ac:dyDescent="0.3">
      <c r="A690">
        <v>2019</v>
      </c>
      <c r="B690" t="s">
        <v>53</v>
      </c>
      <c r="C690" t="s">
        <v>17</v>
      </c>
      <c r="D690">
        <v>869</v>
      </c>
      <c r="E690" s="1">
        <v>7158</v>
      </c>
      <c r="F690" s="2">
        <v>57442</v>
      </c>
    </row>
    <row r="691" spans="1:6" x14ac:dyDescent="0.3">
      <c r="A691">
        <v>2019</v>
      </c>
      <c r="B691" t="s">
        <v>53</v>
      </c>
      <c r="C691" t="s">
        <v>18</v>
      </c>
      <c r="D691" s="1">
        <v>2846</v>
      </c>
      <c r="E691" s="1">
        <v>35678</v>
      </c>
      <c r="F691" s="2">
        <v>98834</v>
      </c>
    </row>
    <row r="692" spans="1:6" x14ac:dyDescent="0.3">
      <c r="A692">
        <v>2019</v>
      </c>
      <c r="B692" t="s">
        <v>53</v>
      </c>
      <c r="C692" t="s">
        <v>19</v>
      </c>
      <c r="D692" s="1">
        <v>5717</v>
      </c>
      <c r="E692" s="1">
        <v>93033</v>
      </c>
      <c r="F692" s="2">
        <v>128022</v>
      </c>
    </row>
    <row r="693" spans="1:6" x14ac:dyDescent="0.3">
      <c r="A693">
        <v>2019</v>
      </c>
      <c r="B693" t="s">
        <v>53</v>
      </c>
      <c r="C693" t="s">
        <v>20</v>
      </c>
      <c r="D693" s="1">
        <v>7146</v>
      </c>
      <c r="E693" s="1">
        <v>55298</v>
      </c>
      <c r="F693" s="2">
        <v>77504</v>
      </c>
    </row>
    <row r="694" spans="1:6" x14ac:dyDescent="0.3">
      <c r="A694">
        <v>2019</v>
      </c>
      <c r="B694" t="s">
        <v>53</v>
      </c>
      <c r="C694" t="s">
        <v>21</v>
      </c>
      <c r="D694" s="1">
        <v>4133</v>
      </c>
      <c r="E694" s="1">
        <v>46906</v>
      </c>
      <c r="F694" s="2">
        <v>83846</v>
      </c>
    </row>
    <row r="695" spans="1:6" x14ac:dyDescent="0.3">
      <c r="A695">
        <v>2019</v>
      </c>
      <c r="B695" t="s">
        <v>53</v>
      </c>
      <c r="C695" t="s">
        <v>22</v>
      </c>
      <c r="D695">
        <v>944</v>
      </c>
      <c r="E695" s="1">
        <v>10695</v>
      </c>
      <c r="F695" s="2">
        <v>49438</v>
      </c>
    </row>
    <row r="696" spans="1:6" x14ac:dyDescent="0.3">
      <c r="A696">
        <v>2019</v>
      </c>
      <c r="B696" t="s">
        <v>53</v>
      </c>
      <c r="C696" t="s">
        <v>23</v>
      </c>
      <c r="D696" s="1">
        <v>3310</v>
      </c>
      <c r="E696" s="1">
        <v>46729</v>
      </c>
      <c r="F696" s="2">
        <v>85960</v>
      </c>
    </row>
    <row r="697" spans="1:6" x14ac:dyDescent="0.3">
      <c r="A697">
        <v>2019</v>
      </c>
      <c r="B697" t="s">
        <v>53</v>
      </c>
      <c r="C697" t="s">
        <v>24</v>
      </c>
      <c r="D697">
        <v>799</v>
      </c>
      <c r="E697" s="1">
        <v>6210</v>
      </c>
      <c r="F697" s="2">
        <v>56592</v>
      </c>
    </row>
    <row r="698" spans="1:6" x14ac:dyDescent="0.3">
      <c r="A698">
        <v>2019</v>
      </c>
      <c r="B698" t="s">
        <v>53</v>
      </c>
      <c r="C698" t="s">
        <v>25</v>
      </c>
      <c r="D698" s="1">
        <v>1015</v>
      </c>
      <c r="E698" s="1">
        <v>17258</v>
      </c>
      <c r="F698" s="2">
        <v>66732</v>
      </c>
    </row>
    <row r="699" spans="1:6" x14ac:dyDescent="0.3">
      <c r="A699">
        <v>2019</v>
      </c>
      <c r="B699" t="s">
        <v>53</v>
      </c>
      <c r="C699" t="s">
        <v>26</v>
      </c>
      <c r="D699" s="1">
        <v>1664</v>
      </c>
      <c r="E699" s="1">
        <v>15847</v>
      </c>
      <c r="F699" s="2">
        <v>73213</v>
      </c>
    </row>
    <row r="700" spans="1:6" x14ac:dyDescent="0.3">
      <c r="A700">
        <v>2019</v>
      </c>
      <c r="B700" t="s">
        <v>53</v>
      </c>
      <c r="C700" t="s">
        <v>27</v>
      </c>
      <c r="D700" s="1">
        <v>1037</v>
      </c>
      <c r="E700" s="1">
        <v>12334</v>
      </c>
      <c r="F700" s="2">
        <v>97212</v>
      </c>
    </row>
    <row r="701" spans="1:6" x14ac:dyDescent="0.3">
      <c r="A701">
        <v>2019</v>
      </c>
      <c r="B701" t="s">
        <v>53</v>
      </c>
      <c r="C701" t="s">
        <v>28</v>
      </c>
      <c r="D701" s="1">
        <v>3724</v>
      </c>
      <c r="E701" s="1">
        <v>67578</v>
      </c>
      <c r="F701" s="2">
        <v>117433</v>
      </c>
    </row>
    <row r="702" spans="1:6" x14ac:dyDescent="0.3">
      <c r="A702">
        <v>2019</v>
      </c>
      <c r="B702" t="s">
        <v>53</v>
      </c>
      <c r="C702" t="s">
        <v>29</v>
      </c>
      <c r="D702" s="1">
        <v>1074</v>
      </c>
      <c r="E702" s="1">
        <v>11166</v>
      </c>
      <c r="F702" s="2">
        <v>57554</v>
      </c>
    </row>
    <row r="703" spans="1:6" x14ac:dyDescent="0.3">
      <c r="A703">
        <v>2019</v>
      </c>
      <c r="B703" t="s">
        <v>53</v>
      </c>
      <c r="C703" t="s">
        <v>30</v>
      </c>
      <c r="D703" s="1">
        <v>12812</v>
      </c>
      <c r="E703" s="1">
        <v>277408</v>
      </c>
      <c r="F703" s="2">
        <v>135959</v>
      </c>
    </row>
    <row r="704" spans="1:6" x14ac:dyDescent="0.3">
      <c r="A704">
        <v>2019</v>
      </c>
      <c r="B704" t="s">
        <v>53</v>
      </c>
      <c r="C704" t="s">
        <v>31</v>
      </c>
      <c r="D704" s="1">
        <v>5669</v>
      </c>
      <c r="E704" s="1">
        <v>75919</v>
      </c>
      <c r="F704" s="2">
        <v>87039</v>
      </c>
    </row>
    <row r="705" spans="1:6" x14ac:dyDescent="0.3">
      <c r="A705">
        <v>2019</v>
      </c>
      <c r="B705" t="s">
        <v>53</v>
      </c>
      <c r="C705" t="s">
        <v>32</v>
      </c>
      <c r="D705">
        <v>402</v>
      </c>
      <c r="E705" s="1">
        <v>6093</v>
      </c>
      <c r="F705" s="2">
        <v>71543</v>
      </c>
    </row>
    <row r="706" spans="1:6" x14ac:dyDescent="0.3">
      <c r="A706">
        <v>2019</v>
      </c>
      <c r="B706" t="s">
        <v>53</v>
      </c>
      <c r="C706" t="s">
        <v>33</v>
      </c>
      <c r="D706" s="1">
        <v>4915</v>
      </c>
      <c r="E706" s="1">
        <v>69330</v>
      </c>
      <c r="F706" s="2">
        <v>72613</v>
      </c>
    </row>
    <row r="707" spans="1:6" x14ac:dyDescent="0.3">
      <c r="A707">
        <v>2019</v>
      </c>
      <c r="B707" t="s">
        <v>53</v>
      </c>
      <c r="C707" t="s">
        <v>34</v>
      </c>
      <c r="D707" s="1">
        <v>1550</v>
      </c>
      <c r="E707" s="1">
        <v>19627</v>
      </c>
      <c r="F707" s="2">
        <v>60407</v>
      </c>
    </row>
    <row r="708" spans="1:6" x14ac:dyDescent="0.3">
      <c r="A708">
        <v>2019</v>
      </c>
      <c r="B708" t="s">
        <v>53</v>
      </c>
      <c r="C708" t="s">
        <v>35</v>
      </c>
      <c r="D708" s="1">
        <v>4135</v>
      </c>
      <c r="E708" s="1">
        <v>35053</v>
      </c>
      <c r="F708" s="2">
        <v>89633</v>
      </c>
    </row>
    <row r="709" spans="1:6" x14ac:dyDescent="0.3">
      <c r="A709">
        <v>2019</v>
      </c>
      <c r="B709" t="s">
        <v>53</v>
      </c>
      <c r="C709" t="s">
        <v>36</v>
      </c>
      <c r="D709" s="1">
        <v>5348</v>
      </c>
      <c r="E709" s="1">
        <v>87043</v>
      </c>
      <c r="F709" s="2">
        <v>94900</v>
      </c>
    </row>
    <row r="710" spans="1:6" x14ac:dyDescent="0.3">
      <c r="A710">
        <v>2019</v>
      </c>
      <c r="B710" t="s">
        <v>53</v>
      </c>
      <c r="C710" t="s">
        <v>37</v>
      </c>
      <c r="D710">
        <v>714</v>
      </c>
      <c r="E710" s="1">
        <v>5878</v>
      </c>
      <c r="F710" s="2">
        <v>76409</v>
      </c>
    </row>
    <row r="711" spans="1:6" x14ac:dyDescent="0.3">
      <c r="A711">
        <v>2019</v>
      </c>
      <c r="B711" t="s">
        <v>53</v>
      </c>
      <c r="C711" t="s">
        <v>38</v>
      </c>
      <c r="D711" s="1">
        <v>2883</v>
      </c>
      <c r="E711" s="1">
        <v>26869</v>
      </c>
      <c r="F711" s="2">
        <v>66032</v>
      </c>
    </row>
    <row r="712" spans="1:6" x14ac:dyDescent="0.3">
      <c r="A712">
        <v>2019</v>
      </c>
      <c r="B712" t="s">
        <v>53</v>
      </c>
      <c r="C712" t="s">
        <v>39</v>
      </c>
      <c r="D712">
        <v>589</v>
      </c>
      <c r="E712" s="1">
        <v>5500</v>
      </c>
      <c r="F712" s="2">
        <v>51535</v>
      </c>
    </row>
    <row r="713" spans="1:6" x14ac:dyDescent="0.3">
      <c r="A713">
        <v>2019</v>
      </c>
      <c r="B713" t="s">
        <v>53</v>
      </c>
      <c r="C713" t="s">
        <v>40</v>
      </c>
      <c r="D713" s="1">
        <v>3981</v>
      </c>
      <c r="E713" s="1">
        <v>45042</v>
      </c>
      <c r="F713" s="2">
        <v>75375</v>
      </c>
    </row>
    <row r="714" spans="1:6" x14ac:dyDescent="0.3">
      <c r="A714">
        <v>2019</v>
      </c>
      <c r="B714" t="s">
        <v>53</v>
      </c>
      <c r="C714" t="s">
        <v>41</v>
      </c>
      <c r="D714" s="1">
        <v>10627</v>
      </c>
      <c r="E714" s="1">
        <v>208591</v>
      </c>
      <c r="F714" s="2">
        <v>90857</v>
      </c>
    </row>
    <row r="715" spans="1:6" x14ac:dyDescent="0.3">
      <c r="A715">
        <v>2019</v>
      </c>
      <c r="B715" t="s">
        <v>53</v>
      </c>
      <c r="C715" t="s">
        <v>42</v>
      </c>
      <c r="D715" s="1">
        <v>2776</v>
      </c>
      <c r="E715" s="1">
        <v>38323</v>
      </c>
      <c r="F715" s="2">
        <v>84735</v>
      </c>
    </row>
    <row r="716" spans="1:6" x14ac:dyDescent="0.3">
      <c r="A716">
        <v>2019</v>
      </c>
      <c r="B716" t="s">
        <v>53</v>
      </c>
      <c r="C716" t="s">
        <v>43</v>
      </c>
      <c r="D716">
        <v>527</v>
      </c>
      <c r="E716" s="1">
        <v>4322</v>
      </c>
      <c r="F716" s="2">
        <v>62861</v>
      </c>
    </row>
    <row r="717" spans="1:6" x14ac:dyDescent="0.3">
      <c r="A717">
        <v>2019</v>
      </c>
      <c r="B717" t="s">
        <v>53</v>
      </c>
      <c r="C717" t="s">
        <v>44</v>
      </c>
      <c r="D717" s="1">
        <v>4600</v>
      </c>
      <c r="E717" s="1">
        <v>67714</v>
      </c>
      <c r="F717" s="2">
        <v>107966</v>
      </c>
    </row>
    <row r="718" spans="1:6" x14ac:dyDescent="0.3">
      <c r="A718">
        <v>2019</v>
      </c>
      <c r="B718" t="s">
        <v>53</v>
      </c>
      <c r="C718" t="s">
        <v>45</v>
      </c>
      <c r="D718" s="1">
        <v>5007</v>
      </c>
      <c r="E718" s="1">
        <v>143883</v>
      </c>
      <c r="F718" s="2">
        <v>207135</v>
      </c>
    </row>
    <row r="719" spans="1:6" x14ac:dyDescent="0.3">
      <c r="A719">
        <v>2019</v>
      </c>
      <c r="B719" t="s">
        <v>53</v>
      </c>
      <c r="C719" t="s">
        <v>46</v>
      </c>
      <c r="D719">
        <v>818</v>
      </c>
      <c r="E719" s="1">
        <v>8072</v>
      </c>
      <c r="F719" s="2">
        <v>53281</v>
      </c>
    </row>
    <row r="720" spans="1:6" x14ac:dyDescent="0.3">
      <c r="A720">
        <v>2019</v>
      </c>
      <c r="B720" t="s">
        <v>53</v>
      </c>
      <c r="C720" t="s">
        <v>47</v>
      </c>
      <c r="D720" s="1">
        <v>2335</v>
      </c>
      <c r="E720" s="1">
        <v>46993</v>
      </c>
      <c r="F720" s="2">
        <v>82512</v>
      </c>
    </row>
    <row r="721" spans="1:6" x14ac:dyDescent="0.3">
      <c r="A721">
        <v>2019</v>
      </c>
      <c r="B721" t="s">
        <v>53</v>
      </c>
      <c r="C721" t="s">
        <v>48</v>
      </c>
      <c r="D721">
        <v>417</v>
      </c>
      <c r="E721" s="1">
        <v>3424</v>
      </c>
      <c r="F721" s="2">
        <v>49035</v>
      </c>
    </row>
    <row r="722" spans="1:6" x14ac:dyDescent="0.3">
      <c r="A722">
        <v>2019</v>
      </c>
      <c r="B722" t="s">
        <v>56</v>
      </c>
      <c r="C722" t="s">
        <v>1</v>
      </c>
      <c r="D722" s="1">
        <v>13590</v>
      </c>
      <c r="E722" s="1">
        <v>95053</v>
      </c>
      <c r="F722" s="2">
        <v>71076</v>
      </c>
    </row>
    <row r="723" spans="1:6" x14ac:dyDescent="0.3">
      <c r="A723">
        <v>2019</v>
      </c>
      <c r="B723" t="s">
        <v>56</v>
      </c>
      <c r="C723" t="s">
        <v>2</v>
      </c>
      <c r="D723" s="1">
        <v>19357</v>
      </c>
      <c r="E723" s="1">
        <v>223263</v>
      </c>
      <c r="F723" s="2">
        <v>74627</v>
      </c>
    </row>
    <row r="724" spans="1:6" x14ac:dyDescent="0.3">
      <c r="A724">
        <v>2019</v>
      </c>
      <c r="B724" t="s">
        <v>56</v>
      </c>
      <c r="C724" t="s">
        <v>3</v>
      </c>
      <c r="D724" s="1">
        <v>8591</v>
      </c>
      <c r="E724" s="1">
        <v>51934</v>
      </c>
      <c r="F724" s="2">
        <v>60198</v>
      </c>
    </row>
    <row r="725" spans="1:6" x14ac:dyDescent="0.3">
      <c r="A725">
        <v>2019</v>
      </c>
      <c r="B725" t="s">
        <v>56</v>
      </c>
      <c r="C725" t="s">
        <v>4</v>
      </c>
      <c r="D725" s="1">
        <v>109980</v>
      </c>
      <c r="E725" s="1">
        <v>841829</v>
      </c>
      <c r="F725" s="2">
        <v>112757</v>
      </c>
    </row>
    <row r="726" spans="1:6" x14ac:dyDescent="0.3">
      <c r="A726">
        <v>2019</v>
      </c>
      <c r="B726" t="s">
        <v>56</v>
      </c>
      <c r="C726" t="s">
        <v>5</v>
      </c>
      <c r="D726" s="1">
        <v>24028</v>
      </c>
      <c r="E726" s="1">
        <v>167272</v>
      </c>
      <c r="F726" s="2">
        <v>88613</v>
      </c>
    </row>
    <row r="727" spans="1:6" x14ac:dyDescent="0.3">
      <c r="A727">
        <v>2019</v>
      </c>
      <c r="B727" t="s">
        <v>56</v>
      </c>
      <c r="C727" t="s">
        <v>6</v>
      </c>
      <c r="D727" s="1">
        <v>11028</v>
      </c>
      <c r="E727" s="1">
        <v>121869</v>
      </c>
      <c r="F727" s="2">
        <v>157629</v>
      </c>
    </row>
    <row r="728" spans="1:6" x14ac:dyDescent="0.3">
      <c r="A728">
        <v>2019</v>
      </c>
      <c r="B728" t="s">
        <v>56</v>
      </c>
      <c r="C728" t="s">
        <v>7</v>
      </c>
      <c r="D728" s="1">
        <v>2907</v>
      </c>
      <c r="E728" s="1">
        <v>48162</v>
      </c>
      <c r="F728" s="2">
        <v>97426</v>
      </c>
    </row>
    <row r="729" spans="1:6" x14ac:dyDescent="0.3">
      <c r="A729">
        <v>2019</v>
      </c>
      <c r="B729" t="s">
        <v>56</v>
      </c>
      <c r="C729" t="s">
        <v>8</v>
      </c>
      <c r="D729" s="1">
        <v>76648</v>
      </c>
      <c r="E729" s="1">
        <v>585959</v>
      </c>
      <c r="F729" s="2">
        <v>77025</v>
      </c>
    </row>
    <row r="730" spans="1:6" x14ac:dyDescent="0.3">
      <c r="A730">
        <v>2019</v>
      </c>
      <c r="B730" t="s">
        <v>56</v>
      </c>
      <c r="C730" t="s">
        <v>9</v>
      </c>
      <c r="D730" s="1">
        <v>26961</v>
      </c>
      <c r="E730" s="1">
        <v>242468</v>
      </c>
      <c r="F730" s="2">
        <v>86701</v>
      </c>
    </row>
    <row r="731" spans="1:6" x14ac:dyDescent="0.3">
      <c r="A731">
        <v>2019</v>
      </c>
      <c r="B731" t="s">
        <v>56</v>
      </c>
      <c r="C731" t="s">
        <v>10</v>
      </c>
      <c r="D731" s="1">
        <v>5859</v>
      </c>
      <c r="E731" s="1">
        <v>33273</v>
      </c>
      <c r="F731" s="2">
        <v>59504</v>
      </c>
    </row>
    <row r="732" spans="1:6" x14ac:dyDescent="0.3">
      <c r="A732">
        <v>2019</v>
      </c>
      <c r="B732" t="s">
        <v>56</v>
      </c>
      <c r="C732" t="s">
        <v>11</v>
      </c>
      <c r="D732" s="1">
        <v>32792</v>
      </c>
      <c r="E732" s="1">
        <v>381941</v>
      </c>
      <c r="F732" s="2">
        <v>113091</v>
      </c>
    </row>
    <row r="733" spans="1:6" x14ac:dyDescent="0.3">
      <c r="A733">
        <v>2019</v>
      </c>
      <c r="B733" t="s">
        <v>56</v>
      </c>
      <c r="C733" t="s">
        <v>12</v>
      </c>
      <c r="D733" s="1">
        <v>16940</v>
      </c>
      <c r="E733" s="1">
        <v>135547</v>
      </c>
      <c r="F733" s="2">
        <v>67469</v>
      </c>
    </row>
    <row r="734" spans="1:6" x14ac:dyDescent="0.3">
      <c r="A734">
        <v>2019</v>
      </c>
      <c r="B734" t="s">
        <v>56</v>
      </c>
      <c r="C734" t="s">
        <v>13</v>
      </c>
      <c r="D734" s="1">
        <v>10414</v>
      </c>
      <c r="E734" s="1">
        <v>110010</v>
      </c>
      <c r="F734" s="2">
        <v>76212</v>
      </c>
    </row>
    <row r="735" spans="1:6" x14ac:dyDescent="0.3">
      <c r="A735">
        <v>2019</v>
      </c>
      <c r="B735" t="s">
        <v>56</v>
      </c>
      <c r="C735" t="s">
        <v>14</v>
      </c>
      <c r="D735" s="1">
        <v>8744</v>
      </c>
      <c r="E735" s="1">
        <v>74336</v>
      </c>
      <c r="F735" s="2">
        <v>68950</v>
      </c>
    </row>
    <row r="736" spans="1:6" x14ac:dyDescent="0.3">
      <c r="A736">
        <v>2019</v>
      </c>
      <c r="B736" t="s">
        <v>56</v>
      </c>
      <c r="C736" t="s">
        <v>15</v>
      </c>
      <c r="D736" s="1">
        <v>11201</v>
      </c>
      <c r="E736" s="1">
        <v>93556</v>
      </c>
      <c r="F736" s="2">
        <v>69885</v>
      </c>
    </row>
    <row r="737" spans="1:6" x14ac:dyDescent="0.3">
      <c r="A737">
        <v>2019</v>
      </c>
      <c r="B737" t="s">
        <v>56</v>
      </c>
      <c r="C737" t="s">
        <v>16</v>
      </c>
      <c r="D737" s="1">
        <v>13852</v>
      </c>
      <c r="E737" s="1">
        <v>84791</v>
      </c>
      <c r="F737" s="2">
        <v>63590</v>
      </c>
    </row>
    <row r="738" spans="1:6" x14ac:dyDescent="0.3">
      <c r="A738">
        <v>2019</v>
      </c>
      <c r="B738" t="s">
        <v>56</v>
      </c>
      <c r="C738" t="s">
        <v>17</v>
      </c>
      <c r="D738" s="1">
        <v>3854</v>
      </c>
      <c r="E738" s="1">
        <v>30481</v>
      </c>
      <c r="F738" s="2">
        <v>70030</v>
      </c>
    </row>
    <row r="739" spans="1:6" x14ac:dyDescent="0.3">
      <c r="A739">
        <v>2019</v>
      </c>
      <c r="B739" t="s">
        <v>56</v>
      </c>
      <c r="C739" t="s">
        <v>18</v>
      </c>
      <c r="D739" s="1">
        <v>15512</v>
      </c>
      <c r="E739" s="1">
        <v>135216</v>
      </c>
      <c r="F739" s="2">
        <v>98024</v>
      </c>
    </row>
    <row r="740" spans="1:6" x14ac:dyDescent="0.3">
      <c r="A740">
        <v>2019</v>
      </c>
      <c r="B740" t="s">
        <v>56</v>
      </c>
      <c r="C740" t="s">
        <v>19</v>
      </c>
      <c r="D740" s="1">
        <v>17883</v>
      </c>
      <c r="E740" s="1">
        <v>218858</v>
      </c>
      <c r="F740" s="2">
        <v>147565</v>
      </c>
    </row>
    <row r="741" spans="1:6" x14ac:dyDescent="0.3">
      <c r="A741">
        <v>2019</v>
      </c>
      <c r="B741" t="s">
        <v>56</v>
      </c>
      <c r="C741" t="s">
        <v>20</v>
      </c>
      <c r="D741" s="1">
        <v>19641</v>
      </c>
      <c r="E741" s="1">
        <v>208812</v>
      </c>
      <c r="F741" s="2">
        <v>73691</v>
      </c>
    </row>
    <row r="742" spans="1:6" x14ac:dyDescent="0.3">
      <c r="A742">
        <v>2019</v>
      </c>
      <c r="B742" t="s">
        <v>56</v>
      </c>
      <c r="C742" t="s">
        <v>21</v>
      </c>
      <c r="D742" s="1">
        <v>15855</v>
      </c>
      <c r="E742" s="1">
        <v>182914</v>
      </c>
      <c r="F742" s="2">
        <v>97673</v>
      </c>
    </row>
    <row r="743" spans="1:6" x14ac:dyDescent="0.3">
      <c r="A743">
        <v>2019</v>
      </c>
      <c r="B743" t="s">
        <v>56</v>
      </c>
      <c r="C743" t="s">
        <v>22</v>
      </c>
      <c r="D743" s="1">
        <v>7944</v>
      </c>
      <c r="E743" s="1">
        <v>43109</v>
      </c>
      <c r="F743" s="2">
        <v>54672</v>
      </c>
    </row>
    <row r="744" spans="1:6" x14ac:dyDescent="0.3">
      <c r="A744">
        <v>2019</v>
      </c>
      <c r="B744" t="s">
        <v>56</v>
      </c>
      <c r="C744" t="s">
        <v>23</v>
      </c>
      <c r="D744" s="1">
        <v>17951</v>
      </c>
      <c r="E744" s="1">
        <v>166025</v>
      </c>
      <c r="F744" s="2">
        <v>75387</v>
      </c>
    </row>
    <row r="745" spans="1:6" x14ac:dyDescent="0.3">
      <c r="A745">
        <v>2019</v>
      </c>
      <c r="B745" t="s">
        <v>56</v>
      </c>
      <c r="C745" t="s">
        <v>24</v>
      </c>
      <c r="D745" s="1">
        <v>4314</v>
      </c>
      <c r="E745" s="1">
        <v>22199</v>
      </c>
      <c r="F745" s="2">
        <v>60907</v>
      </c>
    </row>
    <row r="746" spans="1:6" x14ac:dyDescent="0.3">
      <c r="A746">
        <v>2019</v>
      </c>
      <c r="B746" t="s">
        <v>56</v>
      </c>
      <c r="C746" t="s">
        <v>25</v>
      </c>
      <c r="D746" s="1">
        <v>6842</v>
      </c>
      <c r="E746" s="1">
        <v>67425</v>
      </c>
      <c r="F746" s="2">
        <v>69072</v>
      </c>
    </row>
    <row r="747" spans="1:6" x14ac:dyDescent="0.3">
      <c r="A747">
        <v>2019</v>
      </c>
      <c r="B747" t="s">
        <v>56</v>
      </c>
      <c r="C747" t="s">
        <v>26</v>
      </c>
      <c r="D747" s="1">
        <v>9324</v>
      </c>
      <c r="E747" s="1">
        <v>64932</v>
      </c>
      <c r="F747" s="2">
        <v>70204</v>
      </c>
    </row>
    <row r="748" spans="1:6" x14ac:dyDescent="0.3">
      <c r="A748">
        <v>2019</v>
      </c>
      <c r="B748" t="s">
        <v>56</v>
      </c>
      <c r="C748" t="s">
        <v>27</v>
      </c>
      <c r="D748" s="1">
        <v>3881</v>
      </c>
      <c r="E748" s="1">
        <v>33418</v>
      </c>
      <c r="F748" s="2">
        <v>100104</v>
      </c>
    </row>
    <row r="749" spans="1:6" x14ac:dyDescent="0.3">
      <c r="A749">
        <v>2019</v>
      </c>
      <c r="B749" t="s">
        <v>56</v>
      </c>
      <c r="C749" t="s">
        <v>28</v>
      </c>
      <c r="D749" s="1">
        <v>20037</v>
      </c>
      <c r="E749" s="1">
        <v>243892</v>
      </c>
      <c r="F749" s="2">
        <v>117277</v>
      </c>
    </row>
    <row r="750" spans="1:6" x14ac:dyDescent="0.3">
      <c r="A750">
        <v>2019</v>
      </c>
      <c r="B750" t="s">
        <v>56</v>
      </c>
      <c r="C750" t="s">
        <v>29</v>
      </c>
      <c r="D750" s="1">
        <v>5460</v>
      </c>
      <c r="E750" s="1">
        <v>33799</v>
      </c>
      <c r="F750" s="2">
        <v>57768</v>
      </c>
    </row>
    <row r="751" spans="1:6" x14ac:dyDescent="0.3">
      <c r="A751">
        <v>2019</v>
      </c>
      <c r="B751" t="s">
        <v>56</v>
      </c>
      <c r="C751" t="s">
        <v>30</v>
      </c>
      <c r="D751" s="1">
        <v>63310</v>
      </c>
      <c r="E751" s="1">
        <v>720818</v>
      </c>
      <c r="F751" s="2">
        <v>191494</v>
      </c>
    </row>
    <row r="752" spans="1:6" x14ac:dyDescent="0.3">
      <c r="A752">
        <v>2019</v>
      </c>
      <c r="B752" t="s">
        <v>56</v>
      </c>
      <c r="C752" t="s">
        <v>31</v>
      </c>
      <c r="D752" s="1">
        <v>28672</v>
      </c>
      <c r="E752" s="1">
        <v>245903</v>
      </c>
      <c r="F752" s="2">
        <v>89886</v>
      </c>
    </row>
    <row r="753" spans="1:6" x14ac:dyDescent="0.3">
      <c r="A753">
        <v>2019</v>
      </c>
      <c r="B753" t="s">
        <v>56</v>
      </c>
      <c r="C753" t="s">
        <v>32</v>
      </c>
      <c r="D753" s="1">
        <v>2985</v>
      </c>
      <c r="E753" s="1">
        <v>23264</v>
      </c>
      <c r="F753" s="2">
        <v>65784</v>
      </c>
    </row>
    <row r="754" spans="1:6" x14ac:dyDescent="0.3">
      <c r="A754">
        <v>2019</v>
      </c>
      <c r="B754" t="s">
        <v>56</v>
      </c>
      <c r="C754" t="s">
        <v>33</v>
      </c>
      <c r="D754" s="1">
        <v>29119</v>
      </c>
      <c r="E754" s="1">
        <v>292556</v>
      </c>
      <c r="F754" s="2">
        <v>75683</v>
      </c>
    </row>
    <row r="755" spans="1:6" x14ac:dyDescent="0.3">
      <c r="A755">
        <v>2019</v>
      </c>
      <c r="B755" t="s">
        <v>56</v>
      </c>
      <c r="C755" t="s">
        <v>34</v>
      </c>
      <c r="D755" s="1">
        <v>11672</v>
      </c>
      <c r="E755" s="1">
        <v>77324</v>
      </c>
      <c r="F755" s="2">
        <v>59814</v>
      </c>
    </row>
    <row r="756" spans="1:6" x14ac:dyDescent="0.3">
      <c r="A756">
        <v>2019</v>
      </c>
      <c r="B756" t="s">
        <v>56</v>
      </c>
      <c r="C756" t="s">
        <v>35</v>
      </c>
      <c r="D756" s="1">
        <v>13190</v>
      </c>
      <c r="E756" s="1">
        <v>85425</v>
      </c>
      <c r="F756" s="2">
        <v>73291</v>
      </c>
    </row>
    <row r="757" spans="1:6" x14ac:dyDescent="0.3">
      <c r="A757">
        <v>2019</v>
      </c>
      <c r="B757" t="s">
        <v>56</v>
      </c>
      <c r="C757" t="s">
        <v>36</v>
      </c>
      <c r="D757" s="1">
        <v>29264</v>
      </c>
      <c r="E757" s="1">
        <v>329745</v>
      </c>
      <c r="F757" s="2">
        <v>90778</v>
      </c>
    </row>
    <row r="758" spans="1:6" x14ac:dyDescent="0.3">
      <c r="A758">
        <v>2019</v>
      </c>
      <c r="B758" t="s">
        <v>56</v>
      </c>
      <c r="C758" t="s">
        <v>37</v>
      </c>
      <c r="D758" s="1">
        <v>2934</v>
      </c>
      <c r="E758" s="1">
        <v>32223</v>
      </c>
      <c r="F758" s="2">
        <v>91537</v>
      </c>
    </row>
    <row r="759" spans="1:6" x14ac:dyDescent="0.3">
      <c r="A759">
        <v>2019</v>
      </c>
      <c r="B759" t="s">
        <v>56</v>
      </c>
      <c r="C759" t="s">
        <v>38</v>
      </c>
      <c r="D759" s="1">
        <v>14196</v>
      </c>
      <c r="E759" s="1">
        <v>101755</v>
      </c>
      <c r="F759" s="2">
        <v>64481</v>
      </c>
    </row>
    <row r="760" spans="1:6" x14ac:dyDescent="0.3">
      <c r="A760">
        <v>2019</v>
      </c>
      <c r="B760" t="s">
        <v>56</v>
      </c>
      <c r="C760" t="s">
        <v>39</v>
      </c>
      <c r="D760" s="1">
        <v>3315</v>
      </c>
      <c r="E760" s="1">
        <v>28483</v>
      </c>
      <c r="F760" s="2">
        <v>63499</v>
      </c>
    </row>
    <row r="761" spans="1:6" x14ac:dyDescent="0.3">
      <c r="A761">
        <v>2019</v>
      </c>
      <c r="B761" t="s">
        <v>56</v>
      </c>
      <c r="C761" t="s">
        <v>40</v>
      </c>
      <c r="D761" s="1">
        <v>16270</v>
      </c>
      <c r="E761" s="1">
        <v>157388</v>
      </c>
      <c r="F761" s="2">
        <v>77805</v>
      </c>
    </row>
    <row r="762" spans="1:6" x14ac:dyDescent="0.3">
      <c r="A762">
        <v>2019</v>
      </c>
      <c r="B762" t="s">
        <v>56</v>
      </c>
      <c r="C762" t="s">
        <v>41</v>
      </c>
      <c r="D762" s="1">
        <v>76169</v>
      </c>
      <c r="E762" s="1">
        <v>777574</v>
      </c>
      <c r="F762" s="2">
        <v>86718</v>
      </c>
    </row>
    <row r="763" spans="1:6" x14ac:dyDescent="0.3">
      <c r="A763">
        <v>2019</v>
      </c>
      <c r="B763" t="s">
        <v>56</v>
      </c>
      <c r="C763" t="s">
        <v>42</v>
      </c>
      <c r="D763" s="1">
        <v>11885</v>
      </c>
      <c r="E763" s="1">
        <v>90007</v>
      </c>
      <c r="F763" s="2">
        <v>70967</v>
      </c>
    </row>
    <row r="764" spans="1:6" x14ac:dyDescent="0.3">
      <c r="A764">
        <v>2019</v>
      </c>
      <c r="B764" t="s">
        <v>56</v>
      </c>
      <c r="C764" t="s">
        <v>43</v>
      </c>
      <c r="D764" s="1">
        <v>1709</v>
      </c>
      <c r="E764" s="1">
        <v>11948</v>
      </c>
      <c r="F764" s="2">
        <v>74642</v>
      </c>
    </row>
    <row r="765" spans="1:6" x14ac:dyDescent="0.3">
      <c r="A765">
        <v>2019</v>
      </c>
      <c r="B765" t="s">
        <v>56</v>
      </c>
      <c r="C765" t="s">
        <v>44</v>
      </c>
      <c r="D765" s="1">
        <v>22249</v>
      </c>
      <c r="E765" s="1">
        <v>198459</v>
      </c>
      <c r="F765" s="2">
        <v>88029</v>
      </c>
    </row>
    <row r="766" spans="1:6" x14ac:dyDescent="0.3">
      <c r="A766">
        <v>2019</v>
      </c>
      <c r="B766" t="s">
        <v>56</v>
      </c>
      <c r="C766" t="s">
        <v>45</v>
      </c>
      <c r="D766" s="1">
        <v>17624</v>
      </c>
      <c r="E766" s="1">
        <v>150178</v>
      </c>
      <c r="F766" s="2">
        <v>85242</v>
      </c>
    </row>
    <row r="767" spans="1:6" x14ac:dyDescent="0.3">
      <c r="A767">
        <v>2019</v>
      </c>
      <c r="B767" t="s">
        <v>56</v>
      </c>
      <c r="C767" t="s">
        <v>46</v>
      </c>
      <c r="D767" s="1">
        <v>4003</v>
      </c>
      <c r="E767" s="1">
        <v>24569</v>
      </c>
      <c r="F767" s="2">
        <v>54528</v>
      </c>
    </row>
    <row r="768" spans="1:6" x14ac:dyDescent="0.3">
      <c r="A768">
        <v>2019</v>
      </c>
      <c r="B768" t="s">
        <v>56</v>
      </c>
      <c r="C768" t="s">
        <v>47</v>
      </c>
      <c r="D768" s="1">
        <v>14066</v>
      </c>
      <c r="E768" s="1">
        <v>150327</v>
      </c>
      <c r="F768" s="2">
        <v>74040</v>
      </c>
    </row>
    <row r="769" spans="1:6" x14ac:dyDescent="0.3">
      <c r="A769">
        <v>2019</v>
      </c>
      <c r="B769" t="s">
        <v>56</v>
      </c>
      <c r="C769" t="s">
        <v>48</v>
      </c>
      <c r="D769" s="1">
        <v>2306</v>
      </c>
      <c r="E769" s="1">
        <v>11180</v>
      </c>
      <c r="F769" s="2">
        <v>60849</v>
      </c>
    </row>
    <row r="770" spans="1:6" x14ac:dyDescent="0.3">
      <c r="A770">
        <v>2019</v>
      </c>
      <c r="B770" t="s">
        <v>57</v>
      </c>
      <c r="C770" t="s">
        <v>1</v>
      </c>
      <c r="D770" s="1">
        <v>22186</v>
      </c>
      <c r="E770" s="1">
        <v>251073</v>
      </c>
      <c r="F770" s="2">
        <v>57061</v>
      </c>
    </row>
    <row r="771" spans="1:6" x14ac:dyDescent="0.3">
      <c r="A771">
        <v>2019</v>
      </c>
      <c r="B771" t="s">
        <v>57</v>
      </c>
      <c r="C771" t="s">
        <v>2</v>
      </c>
      <c r="D771" s="1">
        <v>38940</v>
      </c>
      <c r="E771" s="1">
        <v>445648</v>
      </c>
      <c r="F771" s="2">
        <v>58892</v>
      </c>
    </row>
    <row r="772" spans="1:6" x14ac:dyDescent="0.3">
      <c r="A772">
        <v>2019</v>
      </c>
      <c r="B772" t="s">
        <v>57</v>
      </c>
      <c r="C772" t="s">
        <v>3</v>
      </c>
      <c r="D772" s="1">
        <v>14911</v>
      </c>
      <c r="E772" s="1">
        <v>145841</v>
      </c>
      <c r="F772" s="2">
        <v>63354</v>
      </c>
    </row>
    <row r="773" spans="1:6" x14ac:dyDescent="0.3">
      <c r="A773">
        <v>2019</v>
      </c>
      <c r="B773" t="s">
        <v>57</v>
      </c>
      <c r="C773" t="s">
        <v>4</v>
      </c>
      <c r="D773" s="1">
        <v>215691</v>
      </c>
      <c r="E773" s="1">
        <v>2723437</v>
      </c>
      <c r="F773" s="2">
        <v>95348</v>
      </c>
    </row>
    <row r="774" spans="1:6" x14ac:dyDescent="0.3">
      <c r="A774">
        <v>2019</v>
      </c>
      <c r="B774" t="s">
        <v>57</v>
      </c>
      <c r="C774" t="s">
        <v>5</v>
      </c>
      <c r="D774" s="1">
        <v>55003</v>
      </c>
      <c r="E774" s="1">
        <v>439613</v>
      </c>
      <c r="F774" s="2">
        <v>86477</v>
      </c>
    </row>
    <row r="775" spans="1:6" x14ac:dyDescent="0.3">
      <c r="A775">
        <v>2019</v>
      </c>
      <c r="B775" t="s">
        <v>57</v>
      </c>
      <c r="C775" t="s">
        <v>6</v>
      </c>
      <c r="D775" s="1">
        <v>23755</v>
      </c>
      <c r="E775" s="1">
        <v>218815</v>
      </c>
      <c r="F775" s="2">
        <v>92139</v>
      </c>
    </row>
    <row r="776" spans="1:6" x14ac:dyDescent="0.3">
      <c r="A776">
        <v>2019</v>
      </c>
      <c r="B776" t="s">
        <v>57</v>
      </c>
      <c r="C776" t="s">
        <v>7</v>
      </c>
      <c r="D776" s="1">
        <v>9421</v>
      </c>
      <c r="E776" s="1">
        <v>63844</v>
      </c>
      <c r="F776" s="2">
        <v>82658</v>
      </c>
    </row>
    <row r="777" spans="1:6" x14ac:dyDescent="0.3">
      <c r="A777">
        <v>2019</v>
      </c>
      <c r="B777" t="s">
        <v>57</v>
      </c>
      <c r="C777" t="s">
        <v>8</v>
      </c>
      <c r="D777" s="1">
        <v>170397</v>
      </c>
      <c r="E777" s="1">
        <v>1391050</v>
      </c>
      <c r="F777" s="2">
        <v>63740</v>
      </c>
    </row>
    <row r="778" spans="1:6" x14ac:dyDescent="0.3">
      <c r="A778">
        <v>2019</v>
      </c>
      <c r="B778" t="s">
        <v>57</v>
      </c>
      <c r="C778" t="s">
        <v>9</v>
      </c>
      <c r="D778" s="1">
        <v>56304</v>
      </c>
      <c r="E778" s="1">
        <v>717238</v>
      </c>
      <c r="F778" s="2">
        <v>71861</v>
      </c>
    </row>
    <row r="779" spans="1:6" x14ac:dyDescent="0.3">
      <c r="A779">
        <v>2019</v>
      </c>
      <c r="B779" t="s">
        <v>57</v>
      </c>
      <c r="C779" t="s">
        <v>10</v>
      </c>
      <c r="D779" s="1">
        <v>11359</v>
      </c>
      <c r="E779" s="1">
        <v>94181</v>
      </c>
      <c r="F779" s="2">
        <v>55072</v>
      </c>
    </row>
    <row r="780" spans="1:6" x14ac:dyDescent="0.3">
      <c r="A780">
        <v>2019</v>
      </c>
      <c r="B780" t="s">
        <v>57</v>
      </c>
      <c r="C780" t="s">
        <v>11</v>
      </c>
      <c r="D780" s="1">
        <v>75870</v>
      </c>
      <c r="E780" s="1">
        <v>948055</v>
      </c>
      <c r="F780" s="2">
        <v>78228</v>
      </c>
    </row>
    <row r="781" spans="1:6" x14ac:dyDescent="0.3">
      <c r="A781">
        <v>2019</v>
      </c>
      <c r="B781" t="s">
        <v>57</v>
      </c>
      <c r="C781" t="s">
        <v>12</v>
      </c>
      <c r="D781" s="1">
        <v>30165</v>
      </c>
      <c r="E781" s="1">
        <v>346667</v>
      </c>
      <c r="F781" s="2">
        <v>53817</v>
      </c>
    </row>
    <row r="782" spans="1:6" x14ac:dyDescent="0.3">
      <c r="A782">
        <v>2019</v>
      </c>
      <c r="B782" t="s">
        <v>57</v>
      </c>
      <c r="C782" t="s">
        <v>13</v>
      </c>
      <c r="D782" s="1">
        <v>16421</v>
      </c>
      <c r="E782" s="1">
        <v>139337</v>
      </c>
      <c r="F782" s="2">
        <v>56755</v>
      </c>
    </row>
    <row r="783" spans="1:6" x14ac:dyDescent="0.3">
      <c r="A783">
        <v>2019</v>
      </c>
      <c r="B783" t="s">
        <v>57</v>
      </c>
      <c r="C783" t="s">
        <v>14</v>
      </c>
      <c r="D783" s="1">
        <v>16598</v>
      </c>
      <c r="E783" s="1">
        <v>179211</v>
      </c>
      <c r="F783" s="2">
        <v>64554</v>
      </c>
    </row>
    <row r="784" spans="1:6" x14ac:dyDescent="0.3">
      <c r="A784">
        <v>2019</v>
      </c>
      <c r="B784" t="s">
        <v>57</v>
      </c>
      <c r="C784" t="s">
        <v>15</v>
      </c>
      <c r="D784" s="1">
        <v>20866</v>
      </c>
      <c r="E784" s="1">
        <v>216049</v>
      </c>
      <c r="F784" s="2">
        <v>52511</v>
      </c>
    </row>
    <row r="785" spans="1:6" x14ac:dyDescent="0.3">
      <c r="A785">
        <v>2019</v>
      </c>
      <c r="B785" t="s">
        <v>57</v>
      </c>
      <c r="C785" t="s">
        <v>16</v>
      </c>
      <c r="D785" s="1">
        <v>25304</v>
      </c>
      <c r="E785" s="1">
        <v>216009</v>
      </c>
      <c r="F785" s="2">
        <v>57624</v>
      </c>
    </row>
    <row r="786" spans="1:6" x14ac:dyDescent="0.3">
      <c r="A786">
        <v>2019</v>
      </c>
      <c r="B786" t="s">
        <v>57</v>
      </c>
      <c r="C786" t="s">
        <v>17</v>
      </c>
      <c r="D786" s="1">
        <v>10504</v>
      </c>
      <c r="E786" s="1">
        <v>69931</v>
      </c>
      <c r="F786" s="2">
        <v>60893</v>
      </c>
    </row>
    <row r="787" spans="1:6" x14ac:dyDescent="0.3">
      <c r="A787">
        <v>2019</v>
      </c>
      <c r="B787" t="s">
        <v>57</v>
      </c>
      <c r="C787" t="s">
        <v>18</v>
      </c>
      <c r="D787" s="1">
        <v>44172</v>
      </c>
      <c r="E787" s="1">
        <v>461724</v>
      </c>
      <c r="F787" s="2">
        <v>82573</v>
      </c>
    </row>
    <row r="788" spans="1:6" x14ac:dyDescent="0.3">
      <c r="A788">
        <v>2019</v>
      </c>
      <c r="B788" t="s">
        <v>57</v>
      </c>
      <c r="C788" t="s">
        <v>19</v>
      </c>
      <c r="D788" s="1">
        <v>47892</v>
      </c>
      <c r="E788" s="1">
        <v>605822</v>
      </c>
      <c r="F788" s="2">
        <v>113872</v>
      </c>
    </row>
    <row r="789" spans="1:6" x14ac:dyDescent="0.3">
      <c r="A789">
        <v>2019</v>
      </c>
      <c r="B789" t="s">
        <v>57</v>
      </c>
      <c r="C789" t="s">
        <v>20</v>
      </c>
      <c r="D789" s="1">
        <v>44483</v>
      </c>
      <c r="E789" s="1">
        <v>655188</v>
      </c>
      <c r="F789" s="2">
        <v>70805</v>
      </c>
    </row>
    <row r="790" spans="1:6" x14ac:dyDescent="0.3">
      <c r="A790">
        <v>2019</v>
      </c>
      <c r="B790" t="s">
        <v>57</v>
      </c>
      <c r="C790" t="s">
        <v>21</v>
      </c>
      <c r="D790" s="1">
        <v>32903</v>
      </c>
      <c r="E790" s="1">
        <v>383591</v>
      </c>
      <c r="F790" s="2">
        <v>85736</v>
      </c>
    </row>
    <row r="791" spans="1:6" x14ac:dyDescent="0.3">
      <c r="A791">
        <v>2019</v>
      </c>
      <c r="B791" t="s">
        <v>57</v>
      </c>
      <c r="C791" t="s">
        <v>22</v>
      </c>
      <c r="D791" s="1">
        <v>12421</v>
      </c>
      <c r="E791" s="1">
        <v>108490</v>
      </c>
      <c r="F791" s="2">
        <v>43023</v>
      </c>
    </row>
    <row r="792" spans="1:6" x14ac:dyDescent="0.3">
      <c r="A792">
        <v>2019</v>
      </c>
      <c r="B792" t="s">
        <v>57</v>
      </c>
      <c r="C792" t="s">
        <v>23</v>
      </c>
      <c r="D792" s="1">
        <v>34349</v>
      </c>
      <c r="E792" s="1">
        <v>382484</v>
      </c>
      <c r="F792" s="2">
        <v>68700</v>
      </c>
    </row>
    <row r="793" spans="1:6" x14ac:dyDescent="0.3">
      <c r="A793">
        <v>2019</v>
      </c>
      <c r="B793" t="s">
        <v>57</v>
      </c>
      <c r="C793" t="s">
        <v>24</v>
      </c>
      <c r="D793" s="1">
        <v>9482</v>
      </c>
      <c r="E793" s="1">
        <v>43417</v>
      </c>
      <c r="F793" s="2">
        <v>54553</v>
      </c>
    </row>
    <row r="794" spans="1:6" x14ac:dyDescent="0.3">
      <c r="A794">
        <v>2019</v>
      </c>
      <c r="B794" t="s">
        <v>57</v>
      </c>
      <c r="C794" t="s">
        <v>25</v>
      </c>
      <c r="D794" s="1">
        <v>11737</v>
      </c>
      <c r="E794" s="1">
        <v>120560</v>
      </c>
      <c r="F794" s="2">
        <v>60603</v>
      </c>
    </row>
    <row r="795" spans="1:6" x14ac:dyDescent="0.3">
      <c r="A795">
        <v>2019</v>
      </c>
      <c r="B795" t="s">
        <v>57</v>
      </c>
      <c r="C795" t="s">
        <v>26</v>
      </c>
      <c r="D795" s="1">
        <v>20106</v>
      </c>
      <c r="E795" s="1">
        <v>196204</v>
      </c>
      <c r="F795" s="2">
        <v>62008</v>
      </c>
    </row>
    <row r="796" spans="1:6" x14ac:dyDescent="0.3">
      <c r="A796">
        <v>2019</v>
      </c>
      <c r="B796" t="s">
        <v>57</v>
      </c>
      <c r="C796" t="s">
        <v>27</v>
      </c>
      <c r="D796" s="1">
        <v>12808</v>
      </c>
      <c r="E796" s="1">
        <v>83513</v>
      </c>
      <c r="F796" s="2">
        <v>80647</v>
      </c>
    </row>
    <row r="797" spans="1:6" x14ac:dyDescent="0.3">
      <c r="A797">
        <v>2019</v>
      </c>
      <c r="B797" t="s">
        <v>57</v>
      </c>
      <c r="C797" t="s">
        <v>28</v>
      </c>
      <c r="D797" s="1">
        <v>52040</v>
      </c>
      <c r="E797" s="1">
        <v>677810</v>
      </c>
      <c r="F797" s="2">
        <v>94022</v>
      </c>
    </row>
    <row r="798" spans="1:6" x14ac:dyDescent="0.3">
      <c r="A798">
        <v>2019</v>
      </c>
      <c r="B798" t="s">
        <v>57</v>
      </c>
      <c r="C798" t="s">
        <v>29</v>
      </c>
      <c r="D798" s="1">
        <v>11347</v>
      </c>
      <c r="E798" s="1">
        <v>111478</v>
      </c>
      <c r="F798" s="2">
        <v>64156</v>
      </c>
    </row>
    <row r="799" spans="1:6" x14ac:dyDescent="0.3">
      <c r="A799">
        <v>2019</v>
      </c>
      <c r="B799" t="s">
        <v>57</v>
      </c>
      <c r="C799" t="s">
        <v>30</v>
      </c>
      <c r="D799" s="1">
        <v>112890</v>
      </c>
      <c r="E799" s="1">
        <v>1368950</v>
      </c>
      <c r="F799" s="2">
        <v>99615</v>
      </c>
    </row>
    <row r="800" spans="1:6" x14ac:dyDescent="0.3">
      <c r="A800">
        <v>2019</v>
      </c>
      <c r="B800" t="s">
        <v>57</v>
      </c>
      <c r="C800" t="s">
        <v>31</v>
      </c>
      <c r="D800" s="1">
        <v>61321</v>
      </c>
      <c r="E800" s="1">
        <v>649747</v>
      </c>
      <c r="F800" s="2">
        <v>67705</v>
      </c>
    </row>
    <row r="801" spans="1:6" x14ac:dyDescent="0.3">
      <c r="A801">
        <v>2019</v>
      </c>
      <c r="B801" t="s">
        <v>57</v>
      </c>
      <c r="C801" t="s">
        <v>32</v>
      </c>
      <c r="D801" s="1">
        <v>5198</v>
      </c>
      <c r="E801" s="1">
        <v>32856</v>
      </c>
      <c r="F801" s="2">
        <v>63897</v>
      </c>
    </row>
    <row r="802" spans="1:6" x14ac:dyDescent="0.3">
      <c r="A802">
        <v>2019</v>
      </c>
      <c r="B802" t="s">
        <v>57</v>
      </c>
      <c r="C802" t="s">
        <v>33</v>
      </c>
      <c r="D802" s="1">
        <v>54330</v>
      </c>
      <c r="E802" s="1">
        <v>734963</v>
      </c>
      <c r="F802" s="2">
        <v>66752</v>
      </c>
    </row>
    <row r="803" spans="1:6" x14ac:dyDescent="0.3">
      <c r="A803">
        <v>2019</v>
      </c>
      <c r="B803" t="s">
        <v>57</v>
      </c>
      <c r="C803" t="s">
        <v>34</v>
      </c>
      <c r="D803" s="1">
        <v>21148</v>
      </c>
      <c r="E803" s="1">
        <v>194601</v>
      </c>
      <c r="F803" s="2">
        <v>54841</v>
      </c>
    </row>
    <row r="804" spans="1:6" x14ac:dyDescent="0.3">
      <c r="A804">
        <v>2019</v>
      </c>
      <c r="B804" t="s">
        <v>57</v>
      </c>
      <c r="C804" t="s">
        <v>35</v>
      </c>
      <c r="D804" s="1">
        <v>26161</v>
      </c>
      <c r="E804" s="1">
        <v>253667</v>
      </c>
      <c r="F804" s="2">
        <v>73460</v>
      </c>
    </row>
    <row r="805" spans="1:6" x14ac:dyDescent="0.3">
      <c r="A805">
        <v>2019</v>
      </c>
      <c r="B805" t="s">
        <v>57</v>
      </c>
      <c r="C805" t="s">
        <v>36</v>
      </c>
      <c r="D805" s="1">
        <v>64541</v>
      </c>
      <c r="E805" s="1">
        <v>816358</v>
      </c>
      <c r="F805" s="2">
        <v>81681</v>
      </c>
    </row>
    <row r="806" spans="1:6" x14ac:dyDescent="0.3">
      <c r="A806">
        <v>2019</v>
      </c>
      <c r="B806" t="s">
        <v>57</v>
      </c>
      <c r="C806" t="s">
        <v>37</v>
      </c>
      <c r="D806" s="1">
        <v>9043</v>
      </c>
      <c r="E806" s="1">
        <v>68259</v>
      </c>
      <c r="F806" s="2">
        <v>68454</v>
      </c>
    </row>
    <row r="807" spans="1:6" x14ac:dyDescent="0.3">
      <c r="A807">
        <v>2019</v>
      </c>
      <c r="B807" t="s">
        <v>57</v>
      </c>
      <c r="C807" t="s">
        <v>38</v>
      </c>
      <c r="D807" s="1">
        <v>29329</v>
      </c>
      <c r="E807" s="1">
        <v>298404</v>
      </c>
      <c r="F807" s="2">
        <v>52492</v>
      </c>
    </row>
    <row r="808" spans="1:6" x14ac:dyDescent="0.3">
      <c r="A808">
        <v>2019</v>
      </c>
      <c r="B808" t="s">
        <v>57</v>
      </c>
      <c r="C808" t="s">
        <v>39</v>
      </c>
      <c r="D808" s="1">
        <v>5498</v>
      </c>
      <c r="E808" s="1">
        <v>33117</v>
      </c>
      <c r="F808" s="2">
        <v>58619</v>
      </c>
    </row>
    <row r="809" spans="1:6" x14ac:dyDescent="0.3">
      <c r="A809">
        <v>2019</v>
      </c>
      <c r="B809" t="s">
        <v>57</v>
      </c>
      <c r="C809" t="s">
        <v>40</v>
      </c>
      <c r="D809" s="1">
        <v>30774</v>
      </c>
      <c r="E809" s="1">
        <v>425933</v>
      </c>
      <c r="F809" s="2">
        <v>62990</v>
      </c>
    </row>
    <row r="810" spans="1:6" x14ac:dyDescent="0.3">
      <c r="A810">
        <v>2019</v>
      </c>
      <c r="B810" t="s">
        <v>57</v>
      </c>
      <c r="C810" t="s">
        <v>41</v>
      </c>
      <c r="D810" s="1">
        <v>139953</v>
      </c>
      <c r="E810" s="1">
        <v>1794316</v>
      </c>
      <c r="F810" s="2">
        <v>77197</v>
      </c>
    </row>
    <row r="811" spans="1:6" x14ac:dyDescent="0.3">
      <c r="A811">
        <v>2019</v>
      </c>
      <c r="B811" t="s">
        <v>57</v>
      </c>
      <c r="C811" t="s">
        <v>42</v>
      </c>
      <c r="D811" s="1">
        <v>24485</v>
      </c>
      <c r="E811" s="1">
        <v>221851</v>
      </c>
      <c r="F811" s="2">
        <v>64641</v>
      </c>
    </row>
    <row r="812" spans="1:6" x14ac:dyDescent="0.3">
      <c r="A812">
        <v>2019</v>
      </c>
      <c r="B812" t="s">
        <v>57</v>
      </c>
      <c r="C812" t="s">
        <v>43</v>
      </c>
      <c r="D812" s="1">
        <v>5970</v>
      </c>
      <c r="E812" s="1">
        <v>29394</v>
      </c>
      <c r="F812" s="2">
        <v>68986</v>
      </c>
    </row>
    <row r="813" spans="1:6" x14ac:dyDescent="0.3">
      <c r="A813">
        <v>2019</v>
      </c>
      <c r="B813" t="s">
        <v>57</v>
      </c>
      <c r="C813" t="s">
        <v>44</v>
      </c>
      <c r="D813" s="1">
        <v>59342</v>
      </c>
      <c r="E813" s="1">
        <v>762590</v>
      </c>
      <c r="F813" s="2">
        <v>90327</v>
      </c>
    </row>
    <row r="814" spans="1:6" x14ac:dyDescent="0.3">
      <c r="A814">
        <v>2019</v>
      </c>
      <c r="B814" t="s">
        <v>57</v>
      </c>
      <c r="C814" t="s">
        <v>45</v>
      </c>
      <c r="D814" s="1">
        <v>41249</v>
      </c>
      <c r="E814" s="1">
        <v>425615</v>
      </c>
      <c r="F814" s="2">
        <v>85460</v>
      </c>
    </row>
    <row r="815" spans="1:6" x14ac:dyDescent="0.3">
      <c r="A815">
        <v>2019</v>
      </c>
      <c r="B815" t="s">
        <v>57</v>
      </c>
      <c r="C815" t="s">
        <v>46</v>
      </c>
      <c r="D815" s="1">
        <v>8381</v>
      </c>
      <c r="E815" s="1">
        <v>69069</v>
      </c>
      <c r="F815" s="2">
        <v>52180</v>
      </c>
    </row>
    <row r="816" spans="1:6" x14ac:dyDescent="0.3">
      <c r="A816">
        <v>2019</v>
      </c>
      <c r="B816" t="s">
        <v>57</v>
      </c>
      <c r="C816" t="s">
        <v>47</v>
      </c>
      <c r="D816" s="1">
        <v>26927</v>
      </c>
      <c r="E816" s="1">
        <v>326120</v>
      </c>
      <c r="F816" s="2">
        <v>63192</v>
      </c>
    </row>
    <row r="817" spans="1:6" x14ac:dyDescent="0.3">
      <c r="A817">
        <v>2019</v>
      </c>
      <c r="B817" t="s">
        <v>57</v>
      </c>
      <c r="C817" t="s">
        <v>48</v>
      </c>
      <c r="D817" s="1">
        <v>4728</v>
      </c>
      <c r="E817" s="1">
        <v>19196</v>
      </c>
      <c r="F817" s="2">
        <v>56253</v>
      </c>
    </row>
    <row r="818" spans="1:6" x14ac:dyDescent="0.3">
      <c r="A818">
        <v>2019</v>
      </c>
      <c r="B818" t="s">
        <v>58</v>
      </c>
      <c r="C818" t="s">
        <v>1</v>
      </c>
      <c r="D818" s="1">
        <v>13692</v>
      </c>
      <c r="E818" s="1">
        <v>238078</v>
      </c>
      <c r="F818" s="2">
        <v>47785</v>
      </c>
    </row>
    <row r="819" spans="1:6" x14ac:dyDescent="0.3">
      <c r="A819">
        <v>2019</v>
      </c>
      <c r="B819" t="s">
        <v>58</v>
      </c>
      <c r="C819" t="s">
        <v>2</v>
      </c>
      <c r="D819" s="1">
        <v>19924</v>
      </c>
      <c r="E819" s="1">
        <v>457984</v>
      </c>
      <c r="F819" s="2">
        <v>52632</v>
      </c>
    </row>
    <row r="820" spans="1:6" x14ac:dyDescent="0.3">
      <c r="A820">
        <v>2019</v>
      </c>
      <c r="B820" t="s">
        <v>58</v>
      </c>
      <c r="C820" t="s">
        <v>3</v>
      </c>
      <c r="D820" s="1">
        <v>15780</v>
      </c>
      <c r="E820" s="1">
        <v>187607</v>
      </c>
      <c r="F820" s="2">
        <v>43983</v>
      </c>
    </row>
    <row r="821" spans="1:6" x14ac:dyDescent="0.3">
      <c r="A821">
        <v>2019</v>
      </c>
      <c r="B821" t="s">
        <v>58</v>
      </c>
      <c r="C821" t="s">
        <v>4</v>
      </c>
      <c r="D821" s="1">
        <v>639529</v>
      </c>
      <c r="E821" s="1">
        <v>2734574</v>
      </c>
      <c r="F821" s="2">
        <v>53909</v>
      </c>
    </row>
    <row r="822" spans="1:6" x14ac:dyDescent="0.3">
      <c r="A822">
        <v>2019</v>
      </c>
      <c r="B822" t="s">
        <v>58</v>
      </c>
      <c r="C822" t="s">
        <v>5</v>
      </c>
      <c r="D822" s="1">
        <v>21747</v>
      </c>
      <c r="E822" s="1">
        <v>341496</v>
      </c>
      <c r="F822" s="2">
        <v>51600</v>
      </c>
    </row>
    <row r="823" spans="1:6" x14ac:dyDescent="0.3">
      <c r="A823">
        <v>2019</v>
      </c>
      <c r="B823" t="s">
        <v>58</v>
      </c>
      <c r="C823" t="s">
        <v>6</v>
      </c>
      <c r="D823" s="1">
        <v>13478</v>
      </c>
      <c r="E823" s="1">
        <v>330418</v>
      </c>
      <c r="F823" s="2">
        <v>57419</v>
      </c>
    </row>
    <row r="824" spans="1:6" x14ac:dyDescent="0.3">
      <c r="A824">
        <v>2019</v>
      </c>
      <c r="B824" t="s">
        <v>58</v>
      </c>
      <c r="C824" t="s">
        <v>7</v>
      </c>
      <c r="D824" s="1">
        <v>5386</v>
      </c>
      <c r="E824" s="1">
        <v>76932</v>
      </c>
      <c r="F824" s="2">
        <v>55284</v>
      </c>
    </row>
    <row r="825" spans="1:6" x14ac:dyDescent="0.3">
      <c r="A825">
        <v>2019</v>
      </c>
      <c r="B825" t="s">
        <v>58</v>
      </c>
      <c r="C825" t="s">
        <v>8</v>
      </c>
      <c r="D825" s="1">
        <v>76615</v>
      </c>
      <c r="E825" s="1">
        <v>1324281</v>
      </c>
      <c r="F825" s="2">
        <v>52039</v>
      </c>
    </row>
    <row r="826" spans="1:6" x14ac:dyDescent="0.3">
      <c r="A826">
        <v>2019</v>
      </c>
      <c r="B826" t="s">
        <v>58</v>
      </c>
      <c r="C826" t="s">
        <v>9</v>
      </c>
      <c r="D826" s="1">
        <v>29998</v>
      </c>
      <c r="E826" s="1">
        <v>580134</v>
      </c>
      <c r="F826" s="2">
        <v>53810</v>
      </c>
    </row>
    <row r="827" spans="1:6" x14ac:dyDescent="0.3">
      <c r="A827">
        <v>2019</v>
      </c>
      <c r="B827" t="s">
        <v>58</v>
      </c>
      <c r="C827" t="s">
        <v>10</v>
      </c>
      <c r="D827" s="1">
        <v>8163</v>
      </c>
      <c r="E827" s="1">
        <v>105424</v>
      </c>
      <c r="F827" s="2">
        <v>43475</v>
      </c>
    </row>
    <row r="828" spans="1:6" x14ac:dyDescent="0.3">
      <c r="A828">
        <v>2019</v>
      </c>
      <c r="B828" t="s">
        <v>58</v>
      </c>
      <c r="C828" t="s">
        <v>11</v>
      </c>
      <c r="D828" s="1">
        <v>35102</v>
      </c>
      <c r="E828" s="1">
        <v>924699</v>
      </c>
      <c r="F828" s="2">
        <v>52038</v>
      </c>
    </row>
    <row r="829" spans="1:6" x14ac:dyDescent="0.3">
      <c r="A829">
        <v>2019</v>
      </c>
      <c r="B829" t="s">
        <v>58</v>
      </c>
      <c r="C829" t="s">
        <v>12</v>
      </c>
      <c r="D829" s="1">
        <v>16247</v>
      </c>
      <c r="E829" s="1">
        <v>468491</v>
      </c>
      <c r="F829" s="2">
        <v>49107</v>
      </c>
    </row>
    <row r="830" spans="1:6" x14ac:dyDescent="0.3">
      <c r="A830">
        <v>2019</v>
      </c>
      <c r="B830" t="s">
        <v>58</v>
      </c>
      <c r="C830" t="s">
        <v>13</v>
      </c>
      <c r="D830" s="1">
        <v>11966</v>
      </c>
      <c r="E830" s="1">
        <v>219013</v>
      </c>
      <c r="F830" s="2">
        <v>44392</v>
      </c>
    </row>
    <row r="831" spans="1:6" x14ac:dyDescent="0.3">
      <c r="A831">
        <v>2019</v>
      </c>
      <c r="B831" t="s">
        <v>58</v>
      </c>
      <c r="C831" t="s">
        <v>14</v>
      </c>
      <c r="D831" s="1">
        <v>10085</v>
      </c>
      <c r="E831" s="1">
        <v>197874</v>
      </c>
      <c r="F831" s="2">
        <v>43909</v>
      </c>
    </row>
    <row r="832" spans="1:6" x14ac:dyDescent="0.3">
      <c r="A832">
        <v>2019</v>
      </c>
      <c r="B832" t="s">
        <v>58</v>
      </c>
      <c r="C832" t="s">
        <v>15</v>
      </c>
      <c r="D832" s="1">
        <v>18442</v>
      </c>
      <c r="E832" s="1">
        <v>272579</v>
      </c>
      <c r="F832" s="2">
        <v>49141</v>
      </c>
    </row>
    <row r="833" spans="1:6" x14ac:dyDescent="0.3">
      <c r="A833">
        <v>2019</v>
      </c>
      <c r="B833" t="s">
        <v>58</v>
      </c>
      <c r="C833" t="s">
        <v>16</v>
      </c>
      <c r="D833" s="1">
        <v>16110</v>
      </c>
      <c r="E833" s="1">
        <v>305742</v>
      </c>
      <c r="F833" s="2">
        <v>44832</v>
      </c>
    </row>
    <row r="834" spans="1:6" x14ac:dyDescent="0.3">
      <c r="A834">
        <v>2019</v>
      </c>
      <c r="B834" t="s">
        <v>58</v>
      </c>
      <c r="C834" t="s">
        <v>17</v>
      </c>
      <c r="D834" s="1">
        <v>5474</v>
      </c>
      <c r="E834" s="1">
        <v>120085</v>
      </c>
      <c r="F834" s="2">
        <v>49342</v>
      </c>
    </row>
    <row r="835" spans="1:6" x14ac:dyDescent="0.3">
      <c r="A835">
        <v>2019</v>
      </c>
      <c r="B835" t="s">
        <v>58</v>
      </c>
      <c r="C835" t="s">
        <v>18</v>
      </c>
      <c r="D835" s="1">
        <v>21419</v>
      </c>
      <c r="E835" s="1">
        <v>451332</v>
      </c>
      <c r="F835" s="2">
        <v>55476</v>
      </c>
    </row>
    <row r="836" spans="1:6" x14ac:dyDescent="0.3">
      <c r="A836">
        <v>2019</v>
      </c>
      <c r="B836" t="s">
        <v>58</v>
      </c>
      <c r="C836" t="s">
        <v>19</v>
      </c>
      <c r="D836" s="1">
        <v>68761</v>
      </c>
      <c r="E836" s="1">
        <v>790552</v>
      </c>
      <c r="F836" s="2">
        <v>59886</v>
      </c>
    </row>
    <row r="837" spans="1:6" x14ac:dyDescent="0.3">
      <c r="A837">
        <v>2019</v>
      </c>
      <c r="B837" t="s">
        <v>58</v>
      </c>
      <c r="C837" t="s">
        <v>20</v>
      </c>
      <c r="D837" s="1">
        <v>25357</v>
      </c>
      <c r="E837" s="1">
        <v>661203</v>
      </c>
      <c r="F837" s="2">
        <v>50845</v>
      </c>
    </row>
    <row r="838" spans="1:6" x14ac:dyDescent="0.3">
      <c r="A838">
        <v>2019</v>
      </c>
      <c r="B838" t="s">
        <v>58</v>
      </c>
      <c r="C838" t="s">
        <v>21</v>
      </c>
      <c r="D838" s="1">
        <v>20728</v>
      </c>
      <c r="E838" s="1">
        <v>530749</v>
      </c>
      <c r="F838" s="2">
        <v>52656</v>
      </c>
    </row>
    <row r="839" spans="1:6" x14ac:dyDescent="0.3">
      <c r="A839">
        <v>2019</v>
      </c>
      <c r="B839" t="s">
        <v>58</v>
      </c>
      <c r="C839" t="s">
        <v>22</v>
      </c>
      <c r="D839" s="1">
        <v>7557</v>
      </c>
      <c r="E839" s="1">
        <v>146077</v>
      </c>
      <c r="F839" s="2">
        <v>42620</v>
      </c>
    </row>
    <row r="840" spans="1:6" x14ac:dyDescent="0.3">
      <c r="A840">
        <v>2019</v>
      </c>
      <c r="B840" t="s">
        <v>58</v>
      </c>
      <c r="C840" t="s">
        <v>23</v>
      </c>
      <c r="D840" s="1">
        <v>52078</v>
      </c>
      <c r="E840" s="1">
        <v>462462</v>
      </c>
      <c r="F840" s="2">
        <v>47562</v>
      </c>
    </row>
    <row r="841" spans="1:6" x14ac:dyDescent="0.3">
      <c r="A841">
        <v>2019</v>
      </c>
      <c r="B841" t="s">
        <v>58</v>
      </c>
      <c r="C841" t="s">
        <v>24</v>
      </c>
      <c r="D841" s="1">
        <v>4834</v>
      </c>
      <c r="E841" s="1">
        <v>74646</v>
      </c>
      <c r="F841" s="2">
        <v>49258</v>
      </c>
    </row>
    <row r="842" spans="1:6" x14ac:dyDescent="0.3">
      <c r="A842">
        <v>2019</v>
      </c>
      <c r="B842" t="s">
        <v>58</v>
      </c>
      <c r="C842" t="s">
        <v>25</v>
      </c>
      <c r="D842" s="1">
        <v>11559</v>
      </c>
      <c r="E842" s="1">
        <v>139275</v>
      </c>
      <c r="F842" s="2">
        <v>48735</v>
      </c>
    </row>
    <row r="843" spans="1:6" x14ac:dyDescent="0.3">
      <c r="A843">
        <v>2019</v>
      </c>
      <c r="B843" t="s">
        <v>58</v>
      </c>
      <c r="C843" t="s">
        <v>26</v>
      </c>
      <c r="D843" s="1">
        <v>8934</v>
      </c>
      <c r="E843" s="1">
        <v>143417</v>
      </c>
      <c r="F843" s="2">
        <v>54808</v>
      </c>
    </row>
    <row r="844" spans="1:6" x14ac:dyDescent="0.3">
      <c r="A844">
        <v>2019</v>
      </c>
      <c r="B844" t="s">
        <v>58</v>
      </c>
      <c r="C844" t="s">
        <v>27</v>
      </c>
      <c r="D844" s="1">
        <v>4773</v>
      </c>
      <c r="E844" s="1">
        <v>114430</v>
      </c>
      <c r="F844" s="2">
        <v>58363</v>
      </c>
    </row>
    <row r="845" spans="1:6" x14ac:dyDescent="0.3">
      <c r="A845">
        <v>2019</v>
      </c>
      <c r="B845" t="s">
        <v>58</v>
      </c>
      <c r="C845" t="s">
        <v>28</v>
      </c>
      <c r="D845" s="1">
        <v>40687</v>
      </c>
      <c r="E845" s="1">
        <v>670070</v>
      </c>
      <c r="F845" s="2">
        <v>55124</v>
      </c>
    </row>
    <row r="846" spans="1:6" x14ac:dyDescent="0.3">
      <c r="A846">
        <v>2019</v>
      </c>
      <c r="B846" t="s">
        <v>58</v>
      </c>
      <c r="C846" t="s">
        <v>29</v>
      </c>
      <c r="D846" s="1">
        <v>10974</v>
      </c>
      <c r="E846" s="1">
        <v>130181</v>
      </c>
      <c r="F846" s="2">
        <v>42852</v>
      </c>
    </row>
    <row r="847" spans="1:6" x14ac:dyDescent="0.3">
      <c r="A847">
        <v>2019</v>
      </c>
      <c r="B847" t="s">
        <v>58</v>
      </c>
      <c r="C847" t="s">
        <v>30</v>
      </c>
      <c r="D847" s="1">
        <v>67202</v>
      </c>
      <c r="E847" s="1">
        <v>1981493</v>
      </c>
      <c r="F847" s="2">
        <v>54638</v>
      </c>
    </row>
    <row r="848" spans="1:6" x14ac:dyDescent="0.3">
      <c r="A848">
        <v>2019</v>
      </c>
      <c r="B848" t="s">
        <v>58</v>
      </c>
      <c r="C848" t="s">
        <v>31</v>
      </c>
      <c r="D848" s="1">
        <v>28199</v>
      </c>
      <c r="E848" s="1">
        <v>606564</v>
      </c>
      <c r="F848" s="2">
        <v>50123</v>
      </c>
    </row>
    <row r="849" spans="1:6" x14ac:dyDescent="0.3">
      <c r="A849">
        <v>2019</v>
      </c>
      <c r="B849" t="s">
        <v>58</v>
      </c>
      <c r="C849" t="s">
        <v>32</v>
      </c>
      <c r="D849" s="1">
        <v>2581</v>
      </c>
      <c r="E849" s="1">
        <v>65771</v>
      </c>
      <c r="F849" s="2">
        <v>52585</v>
      </c>
    </row>
    <row r="850" spans="1:6" x14ac:dyDescent="0.3">
      <c r="A850">
        <v>2019</v>
      </c>
      <c r="B850" t="s">
        <v>58</v>
      </c>
      <c r="C850" t="s">
        <v>33</v>
      </c>
      <c r="D850" s="1">
        <v>35525</v>
      </c>
      <c r="E850" s="1">
        <v>908891</v>
      </c>
      <c r="F850" s="2">
        <v>47891</v>
      </c>
    </row>
    <row r="851" spans="1:6" x14ac:dyDescent="0.3">
      <c r="A851">
        <v>2019</v>
      </c>
      <c r="B851" t="s">
        <v>58</v>
      </c>
      <c r="C851" t="s">
        <v>34</v>
      </c>
      <c r="D851" s="1">
        <v>13345</v>
      </c>
      <c r="E851" s="1">
        <v>213244</v>
      </c>
      <c r="F851" s="2">
        <v>46841</v>
      </c>
    </row>
    <row r="852" spans="1:6" x14ac:dyDescent="0.3">
      <c r="A852">
        <v>2019</v>
      </c>
      <c r="B852" t="s">
        <v>58</v>
      </c>
      <c r="C852" t="s">
        <v>35</v>
      </c>
      <c r="D852" s="1">
        <v>16113</v>
      </c>
      <c r="E852" s="1">
        <v>295311</v>
      </c>
      <c r="F852" s="2">
        <v>51842</v>
      </c>
    </row>
    <row r="853" spans="1:6" x14ac:dyDescent="0.3">
      <c r="A853">
        <v>2019</v>
      </c>
      <c r="B853" t="s">
        <v>58</v>
      </c>
      <c r="C853" t="s">
        <v>36</v>
      </c>
      <c r="D853" s="1">
        <v>57945</v>
      </c>
      <c r="E853" s="1">
        <v>1230922</v>
      </c>
      <c r="F853" s="2">
        <v>53416</v>
      </c>
    </row>
    <row r="854" spans="1:6" x14ac:dyDescent="0.3">
      <c r="A854">
        <v>2019</v>
      </c>
      <c r="B854" t="s">
        <v>58</v>
      </c>
      <c r="C854" t="s">
        <v>37</v>
      </c>
      <c r="D854" s="1">
        <v>4664</v>
      </c>
      <c r="E854" s="1">
        <v>102395</v>
      </c>
      <c r="F854" s="2">
        <v>50458</v>
      </c>
    </row>
    <row r="855" spans="1:6" x14ac:dyDescent="0.3">
      <c r="A855">
        <v>2019</v>
      </c>
      <c r="B855" t="s">
        <v>58</v>
      </c>
      <c r="C855" t="s">
        <v>38</v>
      </c>
      <c r="D855" s="1">
        <v>12757</v>
      </c>
      <c r="E855" s="1">
        <v>237600</v>
      </c>
      <c r="F855" s="2">
        <v>47296</v>
      </c>
    </row>
    <row r="856" spans="1:6" x14ac:dyDescent="0.3">
      <c r="A856">
        <v>2019</v>
      </c>
      <c r="B856" t="s">
        <v>58</v>
      </c>
      <c r="C856" t="s">
        <v>39</v>
      </c>
      <c r="D856" s="1">
        <v>2904</v>
      </c>
      <c r="E856" s="1">
        <v>68913</v>
      </c>
      <c r="F856" s="2">
        <v>52412</v>
      </c>
    </row>
    <row r="857" spans="1:6" x14ac:dyDescent="0.3">
      <c r="A857">
        <v>2019</v>
      </c>
      <c r="B857" t="s">
        <v>58</v>
      </c>
      <c r="C857" t="s">
        <v>40</v>
      </c>
      <c r="D857" s="1">
        <v>16563</v>
      </c>
      <c r="E857" s="1">
        <v>427328</v>
      </c>
      <c r="F857" s="2">
        <v>53183</v>
      </c>
    </row>
    <row r="858" spans="1:6" x14ac:dyDescent="0.3">
      <c r="A858">
        <v>2019</v>
      </c>
      <c r="B858" t="s">
        <v>58</v>
      </c>
      <c r="C858" t="s">
        <v>41</v>
      </c>
      <c r="D858" s="1">
        <v>94237</v>
      </c>
      <c r="E858" s="1">
        <v>1684606</v>
      </c>
      <c r="F858" s="2">
        <v>49322</v>
      </c>
    </row>
    <row r="859" spans="1:6" x14ac:dyDescent="0.3">
      <c r="A859">
        <v>2019</v>
      </c>
      <c r="B859" t="s">
        <v>58</v>
      </c>
      <c r="C859" t="s">
        <v>42</v>
      </c>
      <c r="D859" s="1">
        <v>12857</v>
      </c>
      <c r="E859" s="1">
        <v>193373</v>
      </c>
      <c r="F859" s="2">
        <v>44983</v>
      </c>
    </row>
    <row r="860" spans="1:6" x14ac:dyDescent="0.3">
      <c r="A860">
        <v>2019</v>
      </c>
      <c r="B860" t="s">
        <v>58</v>
      </c>
      <c r="C860" t="s">
        <v>43</v>
      </c>
      <c r="D860" s="1">
        <v>2503</v>
      </c>
      <c r="E860" s="1">
        <v>62317</v>
      </c>
      <c r="F860" s="2">
        <v>48501</v>
      </c>
    </row>
    <row r="861" spans="1:6" x14ac:dyDescent="0.3">
      <c r="A861">
        <v>2019</v>
      </c>
      <c r="B861" t="s">
        <v>58</v>
      </c>
      <c r="C861" t="s">
        <v>44</v>
      </c>
      <c r="D861" s="1">
        <v>50144</v>
      </c>
      <c r="E861" s="1">
        <v>517645</v>
      </c>
      <c r="F861" s="2">
        <v>50876</v>
      </c>
    </row>
    <row r="862" spans="1:6" x14ac:dyDescent="0.3">
      <c r="A862">
        <v>2019</v>
      </c>
      <c r="B862" t="s">
        <v>58</v>
      </c>
      <c r="C862" t="s">
        <v>45</v>
      </c>
      <c r="D862" s="1">
        <v>64023</v>
      </c>
      <c r="E862" s="1">
        <v>478274</v>
      </c>
      <c r="F862" s="2">
        <v>53267</v>
      </c>
    </row>
    <row r="863" spans="1:6" x14ac:dyDescent="0.3">
      <c r="A863">
        <v>2019</v>
      </c>
      <c r="B863" t="s">
        <v>58</v>
      </c>
      <c r="C863" t="s">
        <v>46</v>
      </c>
      <c r="D863" s="1">
        <v>5755</v>
      </c>
      <c r="E863" s="1">
        <v>125528</v>
      </c>
      <c r="F863" s="2">
        <v>47876</v>
      </c>
    </row>
    <row r="864" spans="1:6" x14ac:dyDescent="0.3">
      <c r="A864">
        <v>2019</v>
      </c>
      <c r="B864" t="s">
        <v>58</v>
      </c>
      <c r="C864" t="s">
        <v>47</v>
      </c>
      <c r="D864" s="1">
        <v>29257</v>
      </c>
      <c r="E864" s="1">
        <v>440255</v>
      </c>
      <c r="F864" s="2">
        <v>50951</v>
      </c>
    </row>
    <row r="865" spans="1:6" x14ac:dyDescent="0.3">
      <c r="A865">
        <v>2019</v>
      </c>
      <c r="B865" t="s">
        <v>58</v>
      </c>
      <c r="C865" t="s">
        <v>48</v>
      </c>
      <c r="D865" s="1">
        <v>3384</v>
      </c>
      <c r="E865" s="1">
        <v>27323</v>
      </c>
      <c r="F865" s="2">
        <v>44083</v>
      </c>
    </row>
    <row r="866" spans="1:6" x14ac:dyDescent="0.3">
      <c r="A866">
        <v>2019</v>
      </c>
      <c r="B866" t="s">
        <v>59</v>
      </c>
      <c r="C866" t="s">
        <v>1</v>
      </c>
      <c r="D866" s="1">
        <v>11180</v>
      </c>
      <c r="E866" s="1">
        <v>208446</v>
      </c>
      <c r="F866" s="2">
        <v>17618</v>
      </c>
    </row>
    <row r="867" spans="1:6" x14ac:dyDescent="0.3">
      <c r="A867">
        <v>2019</v>
      </c>
      <c r="B867" t="s">
        <v>59</v>
      </c>
      <c r="C867" t="s">
        <v>2</v>
      </c>
      <c r="D867" s="1">
        <v>14256</v>
      </c>
      <c r="E867" s="1">
        <v>331295</v>
      </c>
      <c r="F867" s="2">
        <v>25557</v>
      </c>
    </row>
    <row r="868" spans="1:6" x14ac:dyDescent="0.3">
      <c r="A868">
        <v>2019</v>
      </c>
      <c r="B868" t="s">
        <v>59</v>
      </c>
      <c r="C868" t="s">
        <v>3</v>
      </c>
      <c r="D868" s="1">
        <v>7315</v>
      </c>
      <c r="E868" s="1">
        <v>120644</v>
      </c>
      <c r="F868" s="2">
        <v>17299</v>
      </c>
    </row>
    <row r="869" spans="1:6" x14ac:dyDescent="0.3">
      <c r="A869">
        <v>2019</v>
      </c>
      <c r="B869" t="s">
        <v>59</v>
      </c>
      <c r="C869" t="s">
        <v>4</v>
      </c>
      <c r="D869" s="1">
        <v>116191</v>
      </c>
      <c r="E869" s="1">
        <v>2034920</v>
      </c>
      <c r="F869" s="2">
        <v>32379</v>
      </c>
    </row>
    <row r="870" spans="1:6" x14ac:dyDescent="0.3">
      <c r="A870">
        <v>2019</v>
      </c>
      <c r="B870" t="s">
        <v>59</v>
      </c>
      <c r="C870" t="s">
        <v>5</v>
      </c>
      <c r="D870" s="1">
        <v>17317</v>
      </c>
      <c r="E870" s="1">
        <v>344935</v>
      </c>
      <c r="F870" s="2">
        <v>27131</v>
      </c>
    </row>
    <row r="871" spans="1:6" x14ac:dyDescent="0.3">
      <c r="A871">
        <v>2019</v>
      </c>
      <c r="B871" t="s">
        <v>59</v>
      </c>
      <c r="C871" t="s">
        <v>6</v>
      </c>
      <c r="D871" s="1">
        <v>10917</v>
      </c>
      <c r="E871" s="1">
        <v>157574</v>
      </c>
      <c r="F871" s="2">
        <v>24451</v>
      </c>
    </row>
    <row r="872" spans="1:6" x14ac:dyDescent="0.3">
      <c r="A872">
        <v>2019</v>
      </c>
      <c r="B872" t="s">
        <v>59</v>
      </c>
      <c r="C872" t="s">
        <v>7</v>
      </c>
      <c r="D872" s="1">
        <v>2710</v>
      </c>
      <c r="E872" s="1">
        <v>53038</v>
      </c>
      <c r="F872" s="2">
        <v>21264</v>
      </c>
    </row>
    <row r="873" spans="1:6" x14ac:dyDescent="0.3">
      <c r="A873">
        <v>2019</v>
      </c>
      <c r="B873" t="s">
        <v>59</v>
      </c>
      <c r="C873" t="s">
        <v>8</v>
      </c>
      <c r="D873" s="1">
        <v>58596</v>
      </c>
      <c r="E873" s="1">
        <v>1257201</v>
      </c>
      <c r="F873" s="2">
        <v>26675</v>
      </c>
    </row>
    <row r="874" spans="1:6" x14ac:dyDescent="0.3">
      <c r="A874">
        <v>2019</v>
      </c>
      <c r="B874" t="s">
        <v>59</v>
      </c>
      <c r="C874" t="s">
        <v>9</v>
      </c>
      <c r="D874" s="1">
        <v>25254</v>
      </c>
      <c r="E874" s="1">
        <v>498529</v>
      </c>
      <c r="F874" s="2">
        <v>21342</v>
      </c>
    </row>
    <row r="875" spans="1:6" x14ac:dyDescent="0.3">
      <c r="A875">
        <v>2019</v>
      </c>
      <c r="B875" t="s">
        <v>59</v>
      </c>
      <c r="C875" t="s">
        <v>10</v>
      </c>
      <c r="D875" s="1">
        <v>5038</v>
      </c>
      <c r="E875" s="1">
        <v>82521</v>
      </c>
      <c r="F875" s="2">
        <v>17770</v>
      </c>
    </row>
    <row r="876" spans="1:6" x14ac:dyDescent="0.3">
      <c r="A876">
        <v>2019</v>
      </c>
      <c r="B876" t="s">
        <v>59</v>
      </c>
      <c r="C876" t="s">
        <v>11</v>
      </c>
      <c r="D876" s="1">
        <v>33183</v>
      </c>
      <c r="E876" s="1">
        <v>622987</v>
      </c>
      <c r="F876" s="2">
        <v>24703</v>
      </c>
    </row>
    <row r="877" spans="1:6" x14ac:dyDescent="0.3">
      <c r="A877">
        <v>2019</v>
      </c>
      <c r="B877" t="s">
        <v>59</v>
      </c>
      <c r="C877" t="s">
        <v>12</v>
      </c>
      <c r="D877" s="1">
        <v>15776</v>
      </c>
      <c r="E877" s="1">
        <v>313889</v>
      </c>
      <c r="F877" s="2">
        <v>19660</v>
      </c>
    </row>
    <row r="878" spans="1:6" x14ac:dyDescent="0.3">
      <c r="A878">
        <v>2019</v>
      </c>
      <c r="B878" t="s">
        <v>59</v>
      </c>
      <c r="C878" t="s">
        <v>13</v>
      </c>
      <c r="D878" s="1">
        <v>8796</v>
      </c>
      <c r="E878" s="1">
        <v>144265</v>
      </c>
      <c r="F878" s="2">
        <v>17261</v>
      </c>
    </row>
    <row r="879" spans="1:6" x14ac:dyDescent="0.3">
      <c r="A879">
        <v>2019</v>
      </c>
      <c r="B879" t="s">
        <v>59</v>
      </c>
      <c r="C879" t="s">
        <v>14</v>
      </c>
      <c r="D879" s="1">
        <v>6871</v>
      </c>
      <c r="E879" s="1">
        <v>130101</v>
      </c>
      <c r="F879" s="2">
        <v>17333</v>
      </c>
    </row>
    <row r="880" spans="1:6" x14ac:dyDescent="0.3">
      <c r="A880">
        <v>2019</v>
      </c>
      <c r="B880" t="s">
        <v>59</v>
      </c>
      <c r="C880" t="s">
        <v>15</v>
      </c>
      <c r="D880" s="1">
        <v>10118</v>
      </c>
      <c r="E880" s="1">
        <v>201748</v>
      </c>
      <c r="F880" s="2">
        <v>18350</v>
      </c>
    </row>
    <row r="881" spans="1:6" x14ac:dyDescent="0.3">
      <c r="A881">
        <v>2019</v>
      </c>
      <c r="B881" t="s">
        <v>59</v>
      </c>
      <c r="C881" t="s">
        <v>16</v>
      </c>
      <c r="D881" s="1">
        <v>12912</v>
      </c>
      <c r="E881" s="1">
        <v>237469</v>
      </c>
      <c r="F881" s="2">
        <v>21789</v>
      </c>
    </row>
    <row r="882" spans="1:6" x14ac:dyDescent="0.3">
      <c r="A882">
        <v>2019</v>
      </c>
      <c r="B882" t="s">
        <v>59</v>
      </c>
      <c r="C882" t="s">
        <v>17</v>
      </c>
      <c r="D882" s="1">
        <v>5132</v>
      </c>
      <c r="E882" s="1">
        <v>69501</v>
      </c>
      <c r="F882" s="2">
        <v>23169</v>
      </c>
    </row>
    <row r="883" spans="1:6" x14ac:dyDescent="0.3">
      <c r="A883">
        <v>2019</v>
      </c>
      <c r="B883" t="s">
        <v>59</v>
      </c>
      <c r="C883" t="s">
        <v>18</v>
      </c>
      <c r="D883" s="1">
        <v>15043</v>
      </c>
      <c r="E883" s="1">
        <v>282746</v>
      </c>
      <c r="F883" s="2">
        <v>24758</v>
      </c>
    </row>
    <row r="884" spans="1:6" x14ac:dyDescent="0.3">
      <c r="A884">
        <v>2019</v>
      </c>
      <c r="B884" t="s">
        <v>59</v>
      </c>
      <c r="C884" t="s">
        <v>19</v>
      </c>
      <c r="D884" s="1">
        <v>20740</v>
      </c>
      <c r="E884" s="1">
        <v>379863</v>
      </c>
      <c r="F884" s="2">
        <v>29500</v>
      </c>
    </row>
    <row r="885" spans="1:6" x14ac:dyDescent="0.3">
      <c r="A885">
        <v>2019</v>
      </c>
      <c r="B885" t="s">
        <v>59</v>
      </c>
      <c r="C885" t="s">
        <v>20</v>
      </c>
      <c r="D885" s="1">
        <v>23113</v>
      </c>
      <c r="E885" s="1">
        <v>434299</v>
      </c>
      <c r="F885" s="2">
        <v>21121</v>
      </c>
    </row>
    <row r="886" spans="1:6" x14ac:dyDescent="0.3">
      <c r="A886">
        <v>2019</v>
      </c>
      <c r="B886" t="s">
        <v>59</v>
      </c>
      <c r="C886" t="s">
        <v>21</v>
      </c>
      <c r="D886" s="1">
        <v>15325</v>
      </c>
      <c r="E886" s="1">
        <v>275608</v>
      </c>
      <c r="F886" s="2">
        <v>23261</v>
      </c>
    </row>
    <row r="887" spans="1:6" x14ac:dyDescent="0.3">
      <c r="A887">
        <v>2019</v>
      </c>
      <c r="B887" t="s">
        <v>59</v>
      </c>
      <c r="C887" t="s">
        <v>22</v>
      </c>
      <c r="D887" s="1">
        <v>6514</v>
      </c>
      <c r="E887" s="1">
        <v>136282</v>
      </c>
      <c r="F887" s="2">
        <v>17817</v>
      </c>
    </row>
    <row r="888" spans="1:6" x14ac:dyDescent="0.3">
      <c r="A888">
        <v>2019</v>
      </c>
      <c r="B888" t="s">
        <v>59</v>
      </c>
      <c r="C888" t="s">
        <v>23</v>
      </c>
      <c r="D888" s="1">
        <v>15195</v>
      </c>
      <c r="E888" s="1">
        <v>308646</v>
      </c>
      <c r="F888" s="2">
        <v>21614</v>
      </c>
    </row>
    <row r="889" spans="1:6" x14ac:dyDescent="0.3">
      <c r="A889">
        <v>2019</v>
      </c>
      <c r="B889" t="s">
        <v>59</v>
      </c>
      <c r="C889" t="s">
        <v>24</v>
      </c>
      <c r="D889" s="1">
        <v>5052</v>
      </c>
      <c r="E889" s="1">
        <v>67008</v>
      </c>
      <c r="F889" s="2">
        <v>19955</v>
      </c>
    </row>
    <row r="890" spans="1:6" x14ac:dyDescent="0.3">
      <c r="A890">
        <v>2019</v>
      </c>
      <c r="B890" t="s">
        <v>59</v>
      </c>
      <c r="C890" t="s">
        <v>25</v>
      </c>
      <c r="D890" s="1">
        <v>5609</v>
      </c>
      <c r="E890" s="1">
        <v>93856</v>
      </c>
      <c r="F890" s="2">
        <v>17213</v>
      </c>
    </row>
    <row r="891" spans="1:6" x14ac:dyDescent="0.3">
      <c r="A891">
        <v>2019</v>
      </c>
      <c r="B891" t="s">
        <v>59</v>
      </c>
      <c r="C891" t="s">
        <v>26</v>
      </c>
      <c r="D891" s="1">
        <v>8716</v>
      </c>
      <c r="E891" s="1">
        <v>355178</v>
      </c>
      <c r="F891" s="2">
        <v>34432</v>
      </c>
    </row>
    <row r="892" spans="1:6" x14ac:dyDescent="0.3">
      <c r="A892">
        <v>2019</v>
      </c>
      <c r="B892" t="s">
        <v>59</v>
      </c>
      <c r="C892" t="s">
        <v>27</v>
      </c>
      <c r="D892" s="1">
        <v>4675</v>
      </c>
      <c r="E892" s="1">
        <v>73214</v>
      </c>
      <c r="F892" s="2">
        <v>22783</v>
      </c>
    </row>
    <row r="893" spans="1:6" x14ac:dyDescent="0.3">
      <c r="A893">
        <v>2019</v>
      </c>
      <c r="B893" t="s">
        <v>59</v>
      </c>
      <c r="C893" t="s">
        <v>28</v>
      </c>
      <c r="D893" s="1">
        <v>24526</v>
      </c>
      <c r="E893" s="1">
        <v>391519</v>
      </c>
      <c r="F893" s="2">
        <v>26347</v>
      </c>
    </row>
    <row r="894" spans="1:6" x14ac:dyDescent="0.3">
      <c r="A894">
        <v>2019</v>
      </c>
      <c r="B894" t="s">
        <v>59</v>
      </c>
      <c r="C894" t="s">
        <v>29</v>
      </c>
      <c r="D894" s="1">
        <v>5277</v>
      </c>
      <c r="E894" s="1">
        <v>99656</v>
      </c>
      <c r="F894" s="2">
        <v>19571</v>
      </c>
    </row>
    <row r="895" spans="1:6" x14ac:dyDescent="0.3">
      <c r="A895">
        <v>2019</v>
      </c>
      <c r="B895" t="s">
        <v>59</v>
      </c>
      <c r="C895" t="s">
        <v>30</v>
      </c>
      <c r="D895" s="1">
        <v>65868</v>
      </c>
      <c r="E895" s="1">
        <v>957897</v>
      </c>
      <c r="F895" s="2">
        <v>35828</v>
      </c>
    </row>
    <row r="896" spans="1:6" x14ac:dyDescent="0.3">
      <c r="A896">
        <v>2019</v>
      </c>
      <c r="B896" t="s">
        <v>59</v>
      </c>
      <c r="C896" t="s">
        <v>31</v>
      </c>
      <c r="D896" s="1">
        <v>26474</v>
      </c>
      <c r="E896" s="1">
        <v>515152</v>
      </c>
      <c r="F896" s="2">
        <v>20460</v>
      </c>
    </row>
    <row r="897" spans="1:6" x14ac:dyDescent="0.3">
      <c r="A897">
        <v>2019</v>
      </c>
      <c r="B897" t="s">
        <v>59</v>
      </c>
      <c r="C897" t="s">
        <v>32</v>
      </c>
      <c r="D897" s="1">
        <v>2610</v>
      </c>
      <c r="E897" s="1">
        <v>40423</v>
      </c>
      <c r="F897" s="2">
        <v>18573</v>
      </c>
    </row>
    <row r="898" spans="1:6" x14ac:dyDescent="0.3">
      <c r="A898">
        <v>2019</v>
      </c>
      <c r="B898" t="s">
        <v>59</v>
      </c>
      <c r="C898" t="s">
        <v>33</v>
      </c>
      <c r="D898" s="1">
        <v>29035</v>
      </c>
      <c r="E898" s="1">
        <v>570254</v>
      </c>
      <c r="F898" s="2">
        <v>20197</v>
      </c>
    </row>
    <row r="899" spans="1:6" x14ac:dyDescent="0.3">
      <c r="A899">
        <v>2019</v>
      </c>
      <c r="B899" t="s">
        <v>59</v>
      </c>
      <c r="C899" t="s">
        <v>34</v>
      </c>
      <c r="D899" s="1">
        <v>9209</v>
      </c>
      <c r="E899" s="1">
        <v>174213</v>
      </c>
      <c r="F899" s="2">
        <v>18600</v>
      </c>
    </row>
    <row r="900" spans="1:6" x14ac:dyDescent="0.3">
      <c r="A900">
        <v>2019</v>
      </c>
      <c r="B900" t="s">
        <v>59</v>
      </c>
      <c r="C900" t="s">
        <v>35</v>
      </c>
      <c r="D900" s="1">
        <v>14116</v>
      </c>
      <c r="E900" s="1">
        <v>213454</v>
      </c>
      <c r="F900" s="2">
        <v>23818</v>
      </c>
    </row>
    <row r="901" spans="1:6" x14ac:dyDescent="0.3">
      <c r="A901">
        <v>2019</v>
      </c>
      <c r="B901" t="s">
        <v>59</v>
      </c>
      <c r="C901" t="s">
        <v>36</v>
      </c>
      <c r="D901" s="1">
        <v>33729</v>
      </c>
      <c r="E901" s="1">
        <v>577911</v>
      </c>
      <c r="F901" s="2">
        <v>22011</v>
      </c>
    </row>
    <row r="902" spans="1:6" x14ac:dyDescent="0.3">
      <c r="A902">
        <v>2019</v>
      </c>
      <c r="B902" t="s">
        <v>59</v>
      </c>
      <c r="C902" t="s">
        <v>37</v>
      </c>
      <c r="D902" s="1">
        <v>3873</v>
      </c>
      <c r="E902" s="1">
        <v>60008</v>
      </c>
      <c r="F902" s="2">
        <v>23680</v>
      </c>
    </row>
    <row r="903" spans="1:6" x14ac:dyDescent="0.3">
      <c r="A903">
        <v>2019</v>
      </c>
      <c r="B903" t="s">
        <v>59</v>
      </c>
      <c r="C903" t="s">
        <v>38</v>
      </c>
      <c r="D903" s="1">
        <v>13400</v>
      </c>
      <c r="E903" s="1">
        <v>270473</v>
      </c>
      <c r="F903" s="2">
        <v>18816</v>
      </c>
    </row>
    <row r="904" spans="1:6" x14ac:dyDescent="0.3">
      <c r="A904">
        <v>2019</v>
      </c>
      <c r="B904" t="s">
        <v>59</v>
      </c>
      <c r="C904" t="s">
        <v>39</v>
      </c>
      <c r="D904" s="1">
        <v>3191</v>
      </c>
      <c r="E904" s="1">
        <v>47413</v>
      </c>
      <c r="F904" s="2">
        <v>17519</v>
      </c>
    </row>
    <row r="905" spans="1:6" x14ac:dyDescent="0.3">
      <c r="A905">
        <v>2019</v>
      </c>
      <c r="B905" t="s">
        <v>59</v>
      </c>
      <c r="C905" t="s">
        <v>40</v>
      </c>
      <c r="D905" s="1">
        <v>16924</v>
      </c>
      <c r="E905" s="1">
        <v>347181</v>
      </c>
      <c r="F905" s="2">
        <v>23878</v>
      </c>
    </row>
    <row r="906" spans="1:6" x14ac:dyDescent="0.3">
      <c r="A906">
        <v>2019</v>
      </c>
      <c r="B906" t="s">
        <v>59</v>
      </c>
      <c r="C906" t="s">
        <v>41</v>
      </c>
      <c r="D906" s="1">
        <v>65057</v>
      </c>
      <c r="E906" s="1">
        <v>1394036</v>
      </c>
      <c r="F906" s="2">
        <v>22762</v>
      </c>
    </row>
    <row r="907" spans="1:6" x14ac:dyDescent="0.3">
      <c r="A907">
        <v>2019</v>
      </c>
      <c r="B907" t="s">
        <v>59</v>
      </c>
      <c r="C907" t="s">
        <v>42</v>
      </c>
      <c r="D907" s="1">
        <v>7570</v>
      </c>
      <c r="E907" s="1">
        <v>153412</v>
      </c>
      <c r="F907" s="2">
        <v>20955</v>
      </c>
    </row>
    <row r="908" spans="1:6" x14ac:dyDescent="0.3">
      <c r="A908">
        <v>2019</v>
      </c>
      <c r="B908" t="s">
        <v>59</v>
      </c>
      <c r="C908" t="s">
        <v>43</v>
      </c>
      <c r="D908" s="1">
        <v>2268</v>
      </c>
      <c r="E908" s="1">
        <v>37208</v>
      </c>
      <c r="F908" s="2">
        <v>23863</v>
      </c>
    </row>
    <row r="909" spans="1:6" x14ac:dyDescent="0.3">
      <c r="A909">
        <v>2019</v>
      </c>
      <c r="B909" t="s">
        <v>59</v>
      </c>
      <c r="C909" t="s">
        <v>44</v>
      </c>
      <c r="D909" s="1">
        <v>20743</v>
      </c>
      <c r="E909" s="1">
        <v>408354</v>
      </c>
      <c r="F909" s="2">
        <v>21582</v>
      </c>
    </row>
    <row r="910" spans="1:6" x14ac:dyDescent="0.3">
      <c r="A910">
        <v>2019</v>
      </c>
      <c r="B910" t="s">
        <v>59</v>
      </c>
      <c r="C910" t="s">
        <v>45</v>
      </c>
      <c r="D910" s="1">
        <v>20637</v>
      </c>
      <c r="E910" s="1">
        <v>341265</v>
      </c>
      <c r="F910" s="2">
        <v>26566</v>
      </c>
    </row>
    <row r="911" spans="1:6" x14ac:dyDescent="0.3">
      <c r="A911">
        <v>2019</v>
      </c>
      <c r="B911" t="s">
        <v>59</v>
      </c>
      <c r="C911" t="s">
        <v>46</v>
      </c>
      <c r="D911" s="1">
        <v>4658</v>
      </c>
      <c r="E911" s="1">
        <v>75027</v>
      </c>
      <c r="F911" s="2">
        <v>18256</v>
      </c>
    </row>
    <row r="912" spans="1:6" x14ac:dyDescent="0.3">
      <c r="A912">
        <v>2019</v>
      </c>
      <c r="B912" t="s">
        <v>59</v>
      </c>
      <c r="C912" t="s">
        <v>47</v>
      </c>
      <c r="D912" s="1">
        <v>17015</v>
      </c>
      <c r="E912" s="1">
        <v>285279</v>
      </c>
      <c r="F912" s="2">
        <v>18758</v>
      </c>
    </row>
    <row r="913" spans="1:6" x14ac:dyDescent="0.3">
      <c r="A913">
        <v>2019</v>
      </c>
      <c r="B913" t="s">
        <v>59</v>
      </c>
      <c r="C913" t="s">
        <v>48</v>
      </c>
      <c r="D913" s="1">
        <v>2398</v>
      </c>
      <c r="E913" s="1">
        <v>37041</v>
      </c>
      <c r="F913" s="2">
        <v>21994</v>
      </c>
    </row>
    <row r="914" spans="1:6" x14ac:dyDescent="0.3">
      <c r="A914">
        <v>2019</v>
      </c>
      <c r="B914" t="s">
        <v>60</v>
      </c>
      <c r="C914" t="s">
        <v>1</v>
      </c>
      <c r="D914" s="1">
        <v>10189</v>
      </c>
      <c r="E914" s="1">
        <v>46816</v>
      </c>
      <c r="F914" s="2">
        <v>38607</v>
      </c>
    </row>
    <row r="915" spans="1:6" x14ac:dyDescent="0.3">
      <c r="A915">
        <v>2019</v>
      </c>
      <c r="B915" t="s">
        <v>60</v>
      </c>
      <c r="C915" t="s">
        <v>2</v>
      </c>
      <c r="D915" s="1">
        <v>10674</v>
      </c>
      <c r="E915" s="1">
        <v>75782</v>
      </c>
      <c r="F915" s="2">
        <v>39965</v>
      </c>
    </row>
    <row r="916" spans="1:6" x14ac:dyDescent="0.3">
      <c r="A916">
        <v>2019</v>
      </c>
      <c r="B916" t="s">
        <v>60</v>
      </c>
      <c r="C916" t="s">
        <v>3</v>
      </c>
      <c r="D916" s="1">
        <v>5359</v>
      </c>
      <c r="E916" s="1">
        <v>25279</v>
      </c>
      <c r="F916" s="2">
        <v>36115</v>
      </c>
    </row>
    <row r="917" spans="1:6" x14ac:dyDescent="0.3">
      <c r="A917">
        <v>2019</v>
      </c>
      <c r="B917" t="s">
        <v>60</v>
      </c>
      <c r="C917" t="s">
        <v>4</v>
      </c>
      <c r="D917" s="1">
        <v>97442</v>
      </c>
      <c r="E917" s="1">
        <v>547972</v>
      </c>
      <c r="F917" s="2">
        <v>42293</v>
      </c>
    </row>
    <row r="918" spans="1:6" x14ac:dyDescent="0.3">
      <c r="A918">
        <v>2019</v>
      </c>
      <c r="B918" t="s">
        <v>60</v>
      </c>
      <c r="C918" t="s">
        <v>5</v>
      </c>
      <c r="D918" s="1">
        <v>17008</v>
      </c>
      <c r="E918" s="1">
        <v>84571</v>
      </c>
      <c r="F918" s="2">
        <v>42381</v>
      </c>
    </row>
    <row r="919" spans="1:6" x14ac:dyDescent="0.3">
      <c r="A919">
        <v>2019</v>
      </c>
      <c r="B919" t="s">
        <v>60</v>
      </c>
      <c r="C919" t="s">
        <v>6</v>
      </c>
      <c r="D919" s="1">
        <v>18146</v>
      </c>
      <c r="E919" s="1">
        <v>66497</v>
      </c>
      <c r="F919" s="2">
        <v>34861</v>
      </c>
    </row>
    <row r="920" spans="1:6" x14ac:dyDescent="0.3">
      <c r="A920">
        <v>2019</v>
      </c>
      <c r="B920" t="s">
        <v>60</v>
      </c>
      <c r="C920" t="s">
        <v>7</v>
      </c>
      <c r="D920" s="1">
        <v>2052</v>
      </c>
      <c r="E920" s="1">
        <v>12125</v>
      </c>
      <c r="F920" s="2">
        <v>35636</v>
      </c>
    </row>
    <row r="921" spans="1:6" x14ac:dyDescent="0.3">
      <c r="A921">
        <v>2019</v>
      </c>
      <c r="B921" t="s">
        <v>60</v>
      </c>
      <c r="C921" t="s">
        <v>8</v>
      </c>
      <c r="D921" s="1">
        <v>56765</v>
      </c>
      <c r="E921" s="1">
        <v>281975</v>
      </c>
      <c r="F921" s="2">
        <v>37969</v>
      </c>
    </row>
    <row r="922" spans="1:6" x14ac:dyDescent="0.3">
      <c r="A922">
        <v>2019</v>
      </c>
      <c r="B922" t="s">
        <v>60</v>
      </c>
      <c r="C922" t="s">
        <v>9</v>
      </c>
      <c r="D922" s="1">
        <v>18227</v>
      </c>
      <c r="E922" s="1">
        <v>111902</v>
      </c>
      <c r="F922" s="2">
        <v>37971</v>
      </c>
    </row>
    <row r="923" spans="1:6" x14ac:dyDescent="0.3">
      <c r="A923">
        <v>2019</v>
      </c>
      <c r="B923" t="s">
        <v>60</v>
      </c>
      <c r="C923" t="s">
        <v>10</v>
      </c>
      <c r="D923" s="1">
        <v>3845</v>
      </c>
      <c r="E923" s="1">
        <v>19414</v>
      </c>
      <c r="F923" s="2">
        <v>32615</v>
      </c>
    </row>
    <row r="924" spans="1:6" x14ac:dyDescent="0.3">
      <c r="A924">
        <v>2019</v>
      </c>
      <c r="B924" t="s">
        <v>60</v>
      </c>
      <c r="C924" t="s">
        <v>11</v>
      </c>
      <c r="D924" s="1">
        <v>39884</v>
      </c>
      <c r="E924" s="1">
        <v>209967</v>
      </c>
      <c r="F924" s="2">
        <v>43714</v>
      </c>
    </row>
    <row r="925" spans="1:6" x14ac:dyDescent="0.3">
      <c r="A925">
        <v>2019</v>
      </c>
      <c r="B925" t="s">
        <v>60</v>
      </c>
      <c r="C925" t="s">
        <v>12</v>
      </c>
      <c r="D925" s="1">
        <v>12916</v>
      </c>
      <c r="E925" s="1">
        <v>89273</v>
      </c>
      <c r="F925" s="2">
        <v>33759</v>
      </c>
    </row>
    <row r="926" spans="1:6" x14ac:dyDescent="0.3">
      <c r="A926">
        <v>2019</v>
      </c>
      <c r="B926" t="s">
        <v>60</v>
      </c>
      <c r="C926" t="s">
        <v>13</v>
      </c>
      <c r="D926" s="1">
        <v>8547</v>
      </c>
      <c r="E926" s="1">
        <v>42519</v>
      </c>
      <c r="F926" s="2">
        <v>36534</v>
      </c>
    </row>
    <row r="927" spans="1:6" x14ac:dyDescent="0.3">
      <c r="A927">
        <v>2019</v>
      </c>
      <c r="B927" t="s">
        <v>60</v>
      </c>
      <c r="C927" t="s">
        <v>14</v>
      </c>
      <c r="D927" s="1">
        <v>5938</v>
      </c>
      <c r="E927" s="1">
        <v>34833</v>
      </c>
      <c r="F927" s="2">
        <v>35624</v>
      </c>
    </row>
    <row r="928" spans="1:6" x14ac:dyDescent="0.3">
      <c r="A928">
        <v>2019</v>
      </c>
      <c r="B928" t="s">
        <v>60</v>
      </c>
      <c r="C928" t="s">
        <v>15</v>
      </c>
      <c r="D928" s="1">
        <v>10404</v>
      </c>
      <c r="E928" s="1">
        <v>46571</v>
      </c>
      <c r="F928" s="2">
        <v>34846</v>
      </c>
    </row>
    <row r="929" spans="1:6" x14ac:dyDescent="0.3">
      <c r="A929">
        <v>2019</v>
      </c>
      <c r="B929" t="s">
        <v>60</v>
      </c>
      <c r="C929" t="s">
        <v>16</v>
      </c>
      <c r="D929" s="1">
        <v>9280</v>
      </c>
      <c r="E929" s="1">
        <v>46391</v>
      </c>
      <c r="F929" s="2">
        <v>38963</v>
      </c>
    </row>
    <row r="930" spans="1:6" x14ac:dyDescent="0.3">
      <c r="A930">
        <v>2019</v>
      </c>
      <c r="B930" t="s">
        <v>60</v>
      </c>
      <c r="C930" t="s">
        <v>17</v>
      </c>
      <c r="D930" s="1">
        <v>3777</v>
      </c>
      <c r="E930" s="1">
        <v>17863</v>
      </c>
      <c r="F930" s="2">
        <v>35322</v>
      </c>
    </row>
    <row r="931" spans="1:6" x14ac:dyDescent="0.3">
      <c r="A931">
        <v>2019</v>
      </c>
      <c r="B931" t="s">
        <v>60</v>
      </c>
      <c r="C931" t="s">
        <v>18</v>
      </c>
      <c r="D931" s="1">
        <v>19358</v>
      </c>
      <c r="E931" s="1">
        <v>91545</v>
      </c>
      <c r="F931" s="2">
        <v>44150</v>
      </c>
    </row>
    <row r="932" spans="1:6" x14ac:dyDescent="0.3">
      <c r="A932">
        <v>2019</v>
      </c>
      <c r="B932" t="s">
        <v>60</v>
      </c>
      <c r="C932" t="s">
        <v>19</v>
      </c>
      <c r="D932" s="1">
        <v>22046</v>
      </c>
      <c r="E932" s="1">
        <v>121404</v>
      </c>
      <c r="F932" s="2">
        <v>40421</v>
      </c>
    </row>
    <row r="933" spans="1:6" x14ac:dyDescent="0.3">
      <c r="A933">
        <v>2019</v>
      </c>
      <c r="B933" t="s">
        <v>60</v>
      </c>
      <c r="C933" t="s">
        <v>20</v>
      </c>
      <c r="D933" s="1">
        <v>32480</v>
      </c>
      <c r="E933" s="1">
        <v>140352</v>
      </c>
      <c r="F933" s="2">
        <v>34330</v>
      </c>
    </row>
    <row r="934" spans="1:6" x14ac:dyDescent="0.3">
      <c r="A934">
        <v>2019</v>
      </c>
      <c r="B934" t="s">
        <v>60</v>
      </c>
      <c r="C934" t="s">
        <v>21</v>
      </c>
      <c r="D934" s="1">
        <v>17266</v>
      </c>
      <c r="E934" s="1">
        <v>91238</v>
      </c>
      <c r="F934" s="2">
        <v>35478</v>
      </c>
    </row>
    <row r="935" spans="1:6" x14ac:dyDescent="0.3">
      <c r="A935">
        <v>2019</v>
      </c>
      <c r="B935" t="s">
        <v>60</v>
      </c>
      <c r="C935" t="s">
        <v>22</v>
      </c>
      <c r="D935" s="1">
        <v>4589</v>
      </c>
      <c r="E935" s="1">
        <v>21043</v>
      </c>
      <c r="F935" s="2">
        <v>36243</v>
      </c>
    </row>
    <row r="936" spans="1:6" x14ac:dyDescent="0.3">
      <c r="A936">
        <v>2019</v>
      </c>
      <c r="B936" t="s">
        <v>60</v>
      </c>
      <c r="C936" t="s">
        <v>23</v>
      </c>
      <c r="D936" s="1">
        <v>13240</v>
      </c>
      <c r="E936" s="1">
        <v>75829</v>
      </c>
      <c r="F936" s="2">
        <v>35224</v>
      </c>
    </row>
    <row r="937" spans="1:6" x14ac:dyDescent="0.3">
      <c r="A937">
        <v>2019</v>
      </c>
      <c r="B937" t="s">
        <v>60</v>
      </c>
      <c r="C937" t="s">
        <v>24</v>
      </c>
      <c r="D937" s="1">
        <v>4153</v>
      </c>
      <c r="E937" s="1">
        <v>18442</v>
      </c>
      <c r="F937" s="2">
        <v>31791</v>
      </c>
    </row>
    <row r="938" spans="1:6" x14ac:dyDescent="0.3">
      <c r="A938">
        <v>2019</v>
      </c>
      <c r="B938" t="s">
        <v>60</v>
      </c>
      <c r="C938" t="s">
        <v>25</v>
      </c>
      <c r="D938" s="1">
        <v>4572</v>
      </c>
      <c r="E938" s="1">
        <v>25509</v>
      </c>
      <c r="F938" s="2">
        <v>33587</v>
      </c>
    </row>
    <row r="939" spans="1:6" x14ac:dyDescent="0.3">
      <c r="A939">
        <v>2019</v>
      </c>
      <c r="B939" t="s">
        <v>60</v>
      </c>
      <c r="C939" t="s">
        <v>26</v>
      </c>
      <c r="D939" s="1">
        <v>5140</v>
      </c>
      <c r="E939" s="1">
        <v>35449</v>
      </c>
      <c r="F939" s="2">
        <v>38479</v>
      </c>
    </row>
    <row r="940" spans="1:6" x14ac:dyDescent="0.3">
      <c r="A940">
        <v>2019</v>
      </c>
      <c r="B940" t="s">
        <v>60</v>
      </c>
      <c r="C940" t="s">
        <v>27</v>
      </c>
      <c r="D940" s="1">
        <v>4011</v>
      </c>
      <c r="E940" s="1">
        <v>21600</v>
      </c>
      <c r="F940" s="2">
        <v>39236</v>
      </c>
    </row>
    <row r="941" spans="1:6" x14ac:dyDescent="0.3">
      <c r="A941">
        <v>2019</v>
      </c>
      <c r="B941" t="s">
        <v>60</v>
      </c>
      <c r="C941" t="s">
        <v>28</v>
      </c>
      <c r="D941" s="1">
        <v>24469</v>
      </c>
      <c r="E941" s="1">
        <v>138255</v>
      </c>
      <c r="F941" s="2">
        <v>37373</v>
      </c>
    </row>
    <row r="942" spans="1:6" x14ac:dyDescent="0.3">
      <c r="A942">
        <v>2019</v>
      </c>
      <c r="B942" t="s">
        <v>60</v>
      </c>
      <c r="C942" t="s">
        <v>29</v>
      </c>
      <c r="D942" s="1">
        <v>4216</v>
      </c>
      <c r="E942" s="1">
        <v>21214</v>
      </c>
      <c r="F942" s="2">
        <v>35417</v>
      </c>
    </row>
    <row r="943" spans="1:6" x14ac:dyDescent="0.3">
      <c r="A943">
        <v>2019</v>
      </c>
      <c r="B943" t="s">
        <v>60</v>
      </c>
      <c r="C943" t="s">
        <v>30</v>
      </c>
      <c r="D943" s="1">
        <v>72430</v>
      </c>
      <c r="E943" s="1">
        <v>371218</v>
      </c>
      <c r="F943" s="2">
        <v>43410</v>
      </c>
    </row>
    <row r="944" spans="1:6" x14ac:dyDescent="0.3">
      <c r="A944">
        <v>2019</v>
      </c>
      <c r="B944" t="s">
        <v>60</v>
      </c>
      <c r="C944" t="s">
        <v>31</v>
      </c>
      <c r="D944" s="1">
        <v>24457</v>
      </c>
      <c r="E944" s="1">
        <v>115119</v>
      </c>
      <c r="F944" s="2">
        <v>36624</v>
      </c>
    </row>
    <row r="945" spans="1:6" x14ac:dyDescent="0.3">
      <c r="A945">
        <v>2019</v>
      </c>
      <c r="B945" t="s">
        <v>60</v>
      </c>
      <c r="C945" t="s">
        <v>32</v>
      </c>
      <c r="D945" s="1">
        <v>2047</v>
      </c>
      <c r="E945" s="1">
        <v>11337</v>
      </c>
      <c r="F945" s="2">
        <v>38696</v>
      </c>
    </row>
    <row r="946" spans="1:6" x14ac:dyDescent="0.3">
      <c r="A946">
        <v>2019</v>
      </c>
      <c r="B946" t="s">
        <v>60</v>
      </c>
      <c r="C946" t="s">
        <v>33</v>
      </c>
      <c r="D946" s="1">
        <v>23639</v>
      </c>
      <c r="E946" s="1">
        <v>157001</v>
      </c>
      <c r="F946" s="2">
        <v>35006</v>
      </c>
    </row>
    <row r="947" spans="1:6" x14ac:dyDescent="0.3">
      <c r="A947">
        <v>2019</v>
      </c>
      <c r="B947" t="s">
        <v>60</v>
      </c>
      <c r="C947" t="s">
        <v>34</v>
      </c>
      <c r="D947" s="1">
        <v>6589</v>
      </c>
      <c r="E947" s="1">
        <v>36706</v>
      </c>
      <c r="F947" s="2">
        <v>36151</v>
      </c>
    </row>
    <row r="948" spans="1:6" x14ac:dyDescent="0.3">
      <c r="A948">
        <v>2019</v>
      </c>
      <c r="B948" t="s">
        <v>60</v>
      </c>
      <c r="C948" t="s">
        <v>35</v>
      </c>
      <c r="D948" s="1">
        <v>25468</v>
      </c>
      <c r="E948" s="1">
        <v>78423</v>
      </c>
      <c r="F948" s="2">
        <v>35467</v>
      </c>
    </row>
    <row r="949" spans="1:6" x14ac:dyDescent="0.3">
      <c r="A949">
        <v>2019</v>
      </c>
      <c r="B949" t="s">
        <v>60</v>
      </c>
      <c r="C949" t="s">
        <v>36</v>
      </c>
      <c r="D949" s="1">
        <v>33082</v>
      </c>
      <c r="E949" s="1">
        <v>202171</v>
      </c>
      <c r="F949" s="2">
        <v>35131</v>
      </c>
    </row>
    <row r="950" spans="1:6" x14ac:dyDescent="0.3">
      <c r="A950">
        <v>2019</v>
      </c>
      <c r="B950" t="s">
        <v>60</v>
      </c>
      <c r="C950" t="s">
        <v>37</v>
      </c>
      <c r="D950" s="1">
        <v>3537</v>
      </c>
      <c r="E950" s="1">
        <v>18157</v>
      </c>
      <c r="F950" s="2">
        <v>34466</v>
      </c>
    </row>
    <row r="951" spans="1:6" x14ac:dyDescent="0.3">
      <c r="A951">
        <v>2019</v>
      </c>
      <c r="B951" t="s">
        <v>60</v>
      </c>
      <c r="C951" t="s">
        <v>38</v>
      </c>
      <c r="D951" s="1">
        <v>12142</v>
      </c>
      <c r="E951" s="1">
        <v>54906</v>
      </c>
      <c r="F951" s="2">
        <v>34386</v>
      </c>
    </row>
    <row r="952" spans="1:6" x14ac:dyDescent="0.3">
      <c r="A952">
        <v>2019</v>
      </c>
      <c r="B952" t="s">
        <v>60</v>
      </c>
      <c r="C952" t="s">
        <v>39</v>
      </c>
      <c r="D952" s="1">
        <v>2223</v>
      </c>
      <c r="E952" s="1">
        <v>11326</v>
      </c>
      <c r="F952" s="2">
        <v>34233</v>
      </c>
    </row>
    <row r="953" spans="1:6" x14ac:dyDescent="0.3">
      <c r="A953">
        <v>2019</v>
      </c>
      <c r="B953" t="s">
        <v>60</v>
      </c>
      <c r="C953" t="s">
        <v>40</v>
      </c>
      <c r="D953" s="1">
        <v>15931</v>
      </c>
      <c r="E953" s="1">
        <v>80484</v>
      </c>
      <c r="F953" s="2">
        <v>36227</v>
      </c>
    </row>
    <row r="954" spans="1:6" x14ac:dyDescent="0.3">
      <c r="A954">
        <v>2019</v>
      </c>
      <c r="B954" t="s">
        <v>60</v>
      </c>
      <c r="C954" t="s">
        <v>41</v>
      </c>
      <c r="D954" s="1">
        <v>57504</v>
      </c>
      <c r="E954" s="1">
        <v>343287</v>
      </c>
      <c r="F954" s="2">
        <v>41110</v>
      </c>
    </row>
    <row r="955" spans="1:6" x14ac:dyDescent="0.3">
      <c r="A955">
        <v>2019</v>
      </c>
      <c r="B955" t="s">
        <v>60</v>
      </c>
      <c r="C955" t="s">
        <v>42</v>
      </c>
      <c r="D955" s="1">
        <v>6492</v>
      </c>
      <c r="E955" s="1">
        <v>37200</v>
      </c>
      <c r="F955" s="2">
        <v>37389</v>
      </c>
    </row>
    <row r="956" spans="1:6" x14ac:dyDescent="0.3">
      <c r="A956">
        <v>2019</v>
      </c>
      <c r="B956" t="s">
        <v>60</v>
      </c>
      <c r="C956" t="s">
        <v>43</v>
      </c>
      <c r="D956" s="1">
        <v>1990</v>
      </c>
      <c r="E956" s="1">
        <v>8772</v>
      </c>
      <c r="F956" s="2">
        <v>37394</v>
      </c>
    </row>
    <row r="957" spans="1:6" x14ac:dyDescent="0.3">
      <c r="A957">
        <v>2019</v>
      </c>
      <c r="B957" t="s">
        <v>60</v>
      </c>
      <c r="C957" t="s">
        <v>44</v>
      </c>
      <c r="D957" s="1">
        <v>29777</v>
      </c>
      <c r="E957" s="1">
        <v>140456</v>
      </c>
      <c r="F957" s="2">
        <v>45136</v>
      </c>
    </row>
    <row r="958" spans="1:6" x14ac:dyDescent="0.3">
      <c r="A958">
        <v>2019</v>
      </c>
      <c r="B958" t="s">
        <v>60</v>
      </c>
      <c r="C958" t="s">
        <v>45</v>
      </c>
      <c r="D958" s="1">
        <v>19915</v>
      </c>
      <c r="E958" s="1">
        <v>102632</v>
      </c>
      <c r="F958" s="2">
        <v>42585</v>
      </c>
    </row>
    <row r="959" spans="1:6" x14ac:dyDescent="0.3">
      <c r="A959">
        <v>2019</v>
      </c>
      <c r="B959" t="s">
        <v>60</v>
      </c>
      <c r="C959" t="s">
        <v>46</v>
      </c>
      <c r="D959" s="1">
        <v>5797</v>
      </c>
      <c r="E959" s="1">
        <v>20164</v>
      </c>
      <c r="F959" s="2">
        <v>32080</v>
      </c>
    </row>
    <row r="960" spans="1:6" x14ac:dyDescent="0.3">
      <c r="A960">
        <v>2019</v>
      </c>
      <c r="B960" t="s">
        <v>60</v>
      </c>
      <c r="C960" t="s">
        <v>47</v>
      </c>
      <c r="D960" s="1">
        <v>13757</v>
      </c>
      <c r="E960" s="1">
        <v>84267</v>
      </c>
      <c r="F960" s="2">
        <v>31908</v>
      </c>
    </row>
    <row r="961" spans="1:6" x14ac:dyDescent="0.3">
      <c r="A961">
        <v>2019</v>
      </c>
      <c r="B961" t="s">
        <v>60</v>
      </c>
      <c r="C961" t="s">
        <v>48</v>
      </c>
      <c r="D961" s="1">
        <v>1655</v>
      </c>
      <c r="E961" s="1">
        <v>7188</v>
      </c>
      <c r="F961" s="2">
        <v>39255</v>
      </c>
    </row>
    <row r="962" spans="1:6" x14ac:dyDescent="0.3">
      <c r="A962">
        <v>2018</v>
      </c>
      <c r="B962" t="s">
        <v>55</v>
      </c>
      <c r="C962" t="s">
        <v>1</v>
      </c>
      <c r="D962" s="1">
        <v>1843</v>
      </c>
      <c r="E962" s="1">
        <v>18397</v>
      </c>
      <c r="F962" s="2">
        <v>56388</v>
      </c>
    </row>
    <row r="963" spans="1:6" x14ac:dyDescent="0.3">
      <c r="A963">
        <v>2018</v>
      </c>
      <c r="B963" t="s">
        <v>55</v>
      </c>
      <c r="C963" t="s">
        <v>2</v>
      </c>
      <c r="D963" s="1">
        <v>1328</v>
      </c>
      <c r="E963" s="1">
        <v>38653</v>
      </c>
      <c r="F963" s="2">
        <v>50854</v>
      </c>
    </row>
    <row r="964" spans="1:6" x14ac:dyDescent="0.3">
      <c r="A964">
        <v>2018</v>
      </c>
      <c r="B964" t="s">
        <v>55</v>
      </c>
      <c r="C964" t="s">
        <v>3</v>
      </c>
      <c r="D964" s="1">
        <v>2525</v>
      </c>
      <c r="E964" s="1">
        <v>16334</v>
      </c>
      <c r="F964" s="2">
        <v>47616</v>
      </c>
    </row>
    <row r="965" spans="1:6" x14ac:dyDescent="0.3">
      <c r="A965">
        <v>2018</v>
      </c>
      <c r="B965" t="s">
        <v>55</v>
      </c>
      <c r="C965" t="s">
        <v>4</v>
      </c>
      <c r="D965" s="1">
        <v>17605</v>
      </c>
      <c r="E965" s="1">
        <v>443542</v>
      </c>
      <c r="F965" s="2">
        <v>38595</v>
      </c>
    </row>
    <row r="966" spans="1:6" x14ac:dyDescent="0.3">
      <c r="A966">
        <v>2018</v>
      </c>
      <c r="B966" t="s">
        <v>55</v>
      </c>
      <c r="C966" t="s">
        <v>5</v>
      </c>
      <c r="D966" s="1">
        <v>3256</v>
      </c>
      <c r="E966" s="1">
        <v>46357</v>
      </c>
      <c r="F966" s="2">
        <v>88489</v>
      </c>
    </row>
    <row r="967" spans="1:6" x14ac:dyDescent="0.3">
      <c r="A967">
        <v>2018</v>
      </c>
      <c r="B967" t="s">
        <v>55</v>
      </c>
      <c r="C967" t="s">
        <v>6</v>
      </c>
      <c r="D967">
        <v>441</v>
      </c>
      <c r="E967" s="1">
        <v>5272</v>
      </c>
      <c r="F967" s="2">
        <v>40054</v>
      </c>
    </row>
    <row r="968" spans="1:6" x14ac:dyDescent="0.3">
      <c r="A968">
        <v>2018</v>
      </c>
      <c r="B968" t="s">
        <v>55</v>
      </c>
      <c r="C968" t="s">
        <v>7</v>
      </c>
      <c r="D968">
        <v>177</v>
      </c>
      <c r="E968" s="1">
        <v>1535</v>
      </c>
      <c r="F968" s="2">
        <v>39987</v>
      </c>
    </row>
    <row r="969" spans="1:6" x14ac:dyDescent="0.3">
      <c r="A969">
        <v>2018</v>
      </c>
      <c r="B969" t="s">
        <v>55</v>
      </c>
      <c r="C969" t="s">
        <v>8</v>
      </c>
      <c r="D969" s="1">
        <v>5289</v>
      </c>
      <c r="E969" s="1">
        <v>72507</v>
      </c>
      <c r="F969" s="2">
        <v>34681</v>
      </c>
    </row>
    <row r="970" spans="1:6" x14ac:dyDescent="0.3">
      <c r="A970">
        <v>2018</v>
      </c>
      <c r="B970" t="s">
        <v>55</v>
      </c>
      <c r="C970" t="s">
        <v>9</v>
      </c>
      <c r="D970" s="1">
        <v>2630</v>
      </c>
      <c r="E970" s="1">
        <v>29395</v>
      </c>
      <c r="F970" s="2">
        <v>42010</v>
      </c>
    </row>
    <row r="971" spans="1:6" x14ac:dyDescent="0.3">
      <c r="A971">
        <v>2018</v>
      </c>
      <c r="B971" t="s">
        <v>55</v>
      </c>
      <c r="C971" t="s">
        <v>10</v>
      </c>
      <c r="D971" s="1">
        <v>2500</v>
      </c>
      <c r="E971" s="1">
        <v>26636</v>
      </c>
      <c r="F971" s="2">
        <v>39998</v>
      </c>
    </row>
    <row r="972" spans="1:6" x14ac:dyDescent="0.3">
      <c r="A972">
        <v>2018</v>
      </c>
      <c r="B972" t="s">
        <v>55</v>
      </c>
      <c r="C972" t="s">
        <v>11</v>
      </c>
      <c r="D972" s="1">
        <v>2785</v>
      </c>
      <c r="E972" s="1">
        <v>26452</v>
      </c>
      <c r="F972" s="2">
        <v>50101</v>
      </c>
    </row>
    <row r="973" spans="1:6" x14ac:dyDescent="0.3">
      <c r="A973">
        <v>2018</v>
      </c>
      <c r="B973" t="s">
        <v>55</v>
      </c>
      <c r="C973" t="s">
        <v>12</v>
      </c>
      <c r="D973" s="1">
        <v>2217</v>
      </c>
      <c r="E973" s="1">
        <v>21236</v>
      </c>
      <c r="F973" s="2">
        <v>48605</v>
      </c>
    </row>
    <row r="974" spans="1:6" x14ac:dyDescent="0.3">
      <c r="A974">
        <v>2018</v>
      </c>
      <c r="B974" t="s">
        <v>55</v>
      </c>
      <c r="C974" t="s">
        <v>13</v>
      </c>
      <c r="D974" s="1">
        <v>2830</v>
      </c>
      <c r="E974" s="1">
        <v>23077</v>
      </c>
      <c r="F974" s="2">
        <v>42989</v>
      </c>
    </row>
    <row r="975" spans="1:6" x14ac:dyDescent="0.3">
      <c r="A975">
        <v>2018</v>
      </c>
      <c r="B975" t="s">
        <v>55</v>
      </c>
      <c r="C975" t="s">
        <v>14</v>
      </c>
      <c r="D975" s="1">
        <v>2658</v>
      </c>
      <c r="E975" s="1">
        <v>19284</v>
      </c>
      <c r="F975" s="2">
        <v>47004</v>
      </c>
    </row>
    <row r="976" spans="1:6" x14ac:dyDescent="0.3">
      <c r="A976">
        <v>2018</v>
      </c>
      <c r="B976" t="s">
        <v>55</v>
      </c>
      <c r="C976" t="s">
        <v>15</v>
      </c>
      <c r="D976" s="1">
        <v>1559</v>
      </c>
      <c r="E976" s="1">
        <v>18569</v>
      </c>
      <c r="F976" s="2">
        <v>56223</v>
      </c>
    </row>
    <row r="977" spans="1:6" x14ac:dyDescent="0.3">
      <c r="A977">
        <v>2018</v>
      </c>
      <c r="B977" t="s">
        <v>55</v>
      </c>
      <c r="C977" t="s">
        <v>16</v>
      </c>
      <c r="D977" s="1">
        <v>3089</v>
      </c>
      <c r="E977" s="1">
        <v>43598</v>
      </c>
      <c r="F977" s="2">
        <v>84277</v>
      </c>
    </row>
    <row r="978" spans="1:6" x14ac:dyDescent="0.3">
      <c r="A978">
        <v>2018</v>
      </c>
      <c r="B978" t="s">
        <v>55</v>
      </c>
      <c r="C978" t="s">
        <v>17</v>
      </c>
      <c r="D978" s="1">
        <v>1372</v>
      </c>
      <c r="E978" s="1">
        <v>7143</v>
      </c>
      <c r="F978" s="2">
        <v>41187</v>
      </c>
    </row>
    <row r="979" spans="1:6" x14ac:dyDescent="0.3">
      <c r="A979">
        <v>2018</v>
      </c>
      <c r="B979" t="s">
        <v>55</v>
      </c>
      <c r="C979" t="s">
        <v>18</v>
      </c>
      <c r="D979">
        <v>723</v>
      </c>
      <c r="E979" s="1">
        <v>6447</v>
      </c>
      <c r="F979" s="2">
        <v>43100</v>
      </c>
    </row>
    <row r="980" spans="1:6" x14ac:dyDescent="0.3">
      <c r="A980">
        <v>2018</v>
      </c>
      <c r="B980" t="s">
        <v>55</v>
      </c>
      <c r="C980" t="s">
        <v>19</v>
      </c>
      <c r="D980">
        <v>985</v>
      </c>
      <c r="E980" s="1">
        <v>9626</v>
      </c>
      <c r="F980" s="2">
        <v>61244</v>
      </c>
    </row>
    <row r="981" spans="1:6" x14ac:dyDescent="0.3">
      <c r="A981">
        <v>2018</v>
      </c>
      <c r="B981" t="s">
        <v>55</v>
      </c>
      <c r="C981" t="s">
        <v>20</v>
      </c>
      <c r="D981" s="1">
        <v>3282</v>
      </c>
      <c r="E981" s="1">
        <v>35874</v>
      </c>
      <c r="F981" s="2">
        <v>40516</v>
      </c>
    </row>
    <row r="982" spans="1:6" x14ac:dyDescent="0.3">
      <c r="A982">
        <v>2018</v>
      </c>
      <c r="B982" t="s">
        <v>55</v>
      </c>
      <c r="C982" t="s">
        <v>21</v>
      </c>
      <c r="D982" s="1">
        <v>3071</v>
      </c>
      <c r="E982" s="1">
        <v>27642</v>
      </c>
      <c r="F982" s="2">
        <v>50521</v>
      </c>
    </row>
    <row r="983" spans="1:6" x14ac:dyDescent="0.3">
      <c r="A983">
        <v>2018</v>
      </c>
      <c r="B983" t="s">
        <v>55</v>
      </c>
      <c r="C983" t="s">
        <v>22</v>
      </c>
      <c r="D983" s="1">
        <v>2153</v>
      </c>
      <c r="E983" s="1">
        <v>16234</v>
      </c>
      <c r="F983" s="2">
        <v>47028</v>
      </c>
    </row>
    <row r="984" spans="1:6" x14ac:dyDescent="0.3">
      <c r="A984">
        <v>2018</v>
      </c>
      <c r="B984" t="s">
        <v>55</v>
      </c>
      <c r="C984" t="s">
        <v>23</v>
      </c>
      <c r="D984" s="1">
        <v>1935</v>
      </c>
      <c r="E984" s="1">
        <v>16642</v>
      </c>
      <c r="F984" s="2">
        <v>43331</v>
      </c>
    </row>
    <row r="985" spans="1:6" x14ac:dyDescent="0.3">
      <c r="A985">
        <v>2018</v>
      </c>
      <c r="B985" t="s">
        <v>55</v>
      </c>
      <c r="C985" t="s">
        <v>24</v>
      </c>
      <c r="D985" s="1">
        <v>1771</v>
      </c>
      <c r="E985" s="1">
        <v>12503</v>
      </c>
      <c r="F985" s="2">
        <v>67090</v>
      </c>
    </row>
    <row r="986" spans="1:6" x14ac:dyDescent="0.3">
      <c r="A986">
        <v>2018</v>
      </c>
      <c r="B986" t="s">
        <v>55</v>
      </c>
      <c r="C986" t="s">
        <v>25</v>
      </c>
      <c r="D986" s="1">
        <v>2378</v>
      </c>
      <c r="E986" s="1">
        <v>15823</v>
      </c>
      <c r="F986" s="2">
        <v>41084</v>
      </c>
    </row>
    <row r="987" spans="1:6" x14ac:dyDescent="0.3">
      <c r="A987">
        <v>2018</v>
      </c>
      <c r="B987" t="s">
        <v>55</v>
      </c>
      <c r="C987" t="s">
        <v>26</v>
      </c>
      <c r="D987">
        <v>641</v>
      </c>
      <c r="E987" s="1">
        <v>19336</v>
      </c>
      <c r="F987" s="2">
        <v>82872</v>
      </c>
    </row>
    <row r="988" spans="1:6" x14ac:dyDescent="0.3">
      <c r="A988">
        <v>2018</v>
      </c>
      <c r="B988" t="s">
        <v>55</v>
      </c>
      <c r="C988" t="s">
        <v>27</v>
      </c>
      <c r="D988">
        <v>344</v>
      </c>
      <c r="E988" s="1">
        <v>2619</v>
      </c>
      <c r="F988" s="2">
        <v>42081</v>
      </c>
    </row>
    <row r="989" spans="1:6" x14ac:dyDescent="0.3">
      <c r="A989">
        <v>2018</v>
      </c>
      <c r="B989" t="s">
        <v>55</v>
      </c>
      <c r="C989" t="s">
        <v>28</v>
      </c>
      <c r="D989" s="1">
        <v>1003</v>
      </c>
      <c r="E989" s="1">
        <v>12165</v>
      </c>
      <c r="F989" s="2">
        <v>39981</v>
      </c>
    </row>
    <row r="990" spans="1:6" x14ac:dyDescent="0.3">
      <c r="A990">
        <v>2018</v>
      </c>
      <c r="B990" t="s">
        <v>55</v>
      </c>
      <c r="C990" t="s">
        <v>29</v>
      </c>
      <c r="D990" s="1">
        <v>2007</v>
      </c>
      <c r="E990" s="1">
        <v>35856</v>
      </c>
      <c r="F990" s="2">
        <v>64393</v>
      </c>
    </row>
    <row r="991" spans="1:6" x14ac:dyDescent="0.3">
      <c r="A991">
        <v>2018</v>
      </c>
      <c r="B991" t="s">
        <v>55</v>
      </c>
      <c r="C991" t="s">
        <v>30</v>
      </c>
      <c r="D991" s="1">
        <v>3062</v>
      </c>
      <c r="E991" s="1">
        <v>31787</v>
      </c>
      <c r="F991" s="2">
        <v>41230</v>
      </c>
    </row>
    <row r="992" spans="1:6" x14ac:dyDescent="0.3">
      <c r="A992">
        <v>2018</v>
      </c>
      <c r="B992" t="s">
        <v>55</v>
      </c>
      <c r="C992" t="s">
        <v>31</v>
      </c>
      <c r="D992" s="1">
        <v>3330</v>
      </c>
      <c r="E992" s="1">
        <v>30208</v>
      </c>
      <c r="F992" s="2">
        <v>39062</v>
      </c>
    </row>
    <row r="993" spans="1:6" x14ac:dyDescent="0.3">
      <c r="A993">
        <v>2018</v>
      </c>
      <c r="B993" t="s">
        <v>55</v>
      </c>
      <c r="C993" t="s">
        <v>32</v>
      </c>
      <c r="D993" s="1">
        <v>1766</v>
      </c>
      <c r="E993" s="1">
        <v>25422</v>
      </c>
      <c r="F993" s="2">
        <v>95073</v>
      </c>
    </row>
    <row r="994" spans="1:6" x14ac:dyDescent="0.3">
      <c r="A994">
        <v>2018</v>
      </c>
      <c r="B994" t="s">
        <v>55</v>
      </c>
      <c r="C994" t="s">
        <v>33</v>
      </c>
      <c r="D994" s="1">
        <v>2470</v>
      </c>
      <c r="E994" s="1">
        <v>28520</v>
      </c>
      <c r="F994" s="2">
        <v>51145</v>
      </c>
    </row>
    <row r="995" spans="1:6" x14ac:dyDescent="0.3">
      <c r="A995">
        <v>2018</v>
      </c>
      <c r="B995" t="s">
        <v>55</v>
      </c>
      <c r="C995" t="s">
        <v>34</v>
      </c>
      <c r="D995" s="1">
        <v>4348</v>
      </c>
      <c r="E995" s="1">
        <v>64020</v>
      </c>
      <c r="F995" s="2">
        <v>91135</v>
      </c>
    </row>
    <row r="996" spans="1:6" x14ac:dyDescent="0.3">
      <c r="A996">
        <v>2018</v>
      </c>
      <c r="B996" t="s">
        <v>55</v>
      </c>
      <c r="C996" t="s">
        <v>35</v>
      </c>
      <c r="D996" s="1">
        <v>4560</v>
      </c>
      <c r="E996" s="1">
        <v>53530</v>
      </c>
      <c r="F996" s="2">
        <v>37495</v>
      </c>
    </row>
    <row r="997" spans="1:6" x14ac:dyDescent="0.3">
      <c r="A997">
        <v>2018</v>
      </c>
      <c r="B997" t="s">
        <v>55</v>
      </c>
      <c r="C997" t="s">
        <v>36</v>
      </c>
      <c r="D997" s="1">
        <v>3585</v>
      </c>
      <c r="E997" s="1">
        <v>52523</v>
      </c>
      <c r="F997" s="2">
        <v>62951</v>
      </c>
    </row>
    <row r="998" spans="1:6" x14ac:dyDescent="0.3">
      <c r="A998">
        <v>2018</v>
      </c>
      <c r="B998" t="s">
        <v>55</v>
      </c>
      <c r="C998" t="s">
        <v>37</v>
      </c>
      <c r="D998">
        <v>194</v>
      </c>
      <c r="E998" s="1">
        <v>1056</v>
      </c>
      <c r="F998" s="2">
        <v>39071</v>
      </c>
    </row>
    <row r="999" spans="1:6" x14ac:dyDescent="0.3">
      <c r="A999">
        <v>2018</v>
      </c>
      <c r="B999" t="s">
        <v>55</v>
      </c>
      <c r="C999" t="s">
        <v>38</v>
      </c>
      <c r="D999" s="1">
        <v>1286</v>
      </c>
      <c r="E999" s="1">
        <v>12662</v>
      </c>
      <c r="F999" s="2">
        <v>40536</v>
      </c>
    </row>
    <row r="1000" spans="1:6" x14ac:dyDescent="0.3">
      <c r="A1000">
        <v>2018</v>
      </c>
      <c r="B1000" t="s">
        <v>55</v>
      </c>
      <c r="C1000" t="s">
        <v>39</v>
      </c>
      <c r="D1000" s="1">
        <v>1047</v>
      </c>
      <c r="E1000" s="1">
        <v>6831</v>
      </c>
      <c r="F1000" s="2">
        <v>42904</v>
      </c>
    </row>
    <row r="1001" spans="1:6" x14ac:dyDescent="0.3">
      <c r="A1001">
        <v>2018</v>
      </c>
      <c r="B1001" t="s">
        <v>55</v>
      </c>
      <c r="C1001" t="s">
        <v>40</v>
      </c>
      <c r="D1001" s="1">
        <v>1099</v>
      </c>
      <c r="E1001" s="1">
        <v>11051</v>
      </c>
      <c r="F1001" s="2">
        <v>46634</v>
      </c>
    </row>
    <row r="1002" spans="1:6" x14ac:dyDescent="0.3">
      <c r="A1002">
        <v>2018</v>
      </c>
      <c r="B1002" t="s">
        <v>55</v>
      </c>
      <c r="C1002" t="s">
        <v>41</v>
      </c>
      <c r="D1002" s="1">
        <v>19761</v>
      </c>
      <c r="E1002" s="1">
        <v>304275</v>
      </c>
      <c r="F1002" s="2">
        <v>109449</v>
      </c>
    </row>
    <row r="1003" spans="1:6" x14ac:dyDescent="0.3">
      <c r="A1003">
        <v>2018</v>
      </c>
      <c r="B1003" t="s">
        <v>55</v>
      </c>
      <c r="C1003" t="s">
        <v>42</v>
      </c>
      <c r="D1003" s="1">
        <v>1002</v>
      </c>
      <c r="E1003" s="1">
        <v>15159</v>
      </c>
      <c r="F1003" s="2">
        <v>61171</v>
      </c>
    </row>
    <row r="1004" spans="1:6" x14ac:dyDescent="0.3">
      <c r="A1004">
        <v>2018</v>
      </c>
      <c r="B1004" t="s">
        <v>55</v>
      </c>
      <c r="C1004" t="s">
        <v>43</v>
      </c>
      <c r="D1004">
        <v>548</v>
      </c>
      <c r="E1004" s="1">
        <v>3930</v>
      </c>
      <c r="F1004" s="2">
        <v>38605</v>
      </c>
    </row>
    <row r="1005" spans="1:6" x14ac:dyDescent="0.3">
      <c r="A1005">
        <v>2018</v>
      </c>
      <c r="B1005" t="s">
        <v>55</v>
      </c>
      <c r="C1005" t="s">
        <v>44</v>
      </c>
      <c r="D1005" s="1">
        <v>2101</v>
      </c>
      <c r="E1005" s="1">
        <v>19281</v>
      </c>
      <c r="F1005" s="2">
        <v>47043</v>
      </c>
    </row>
    <row r="1006" spans="1:6" x14ac:dyDescent="0.3">
      <c r="A1006">
        <v>2018</v>
      </c>
      <c r="B1006" t="s">
        <v>55</v>
      </c>
      <c r="C1006" t="s">
        <v>45</v>
      </c>
      <c r="D1006" s="1">
        <v>7317</v>
      </c>
      <c r="E1006" s="1">
        <v>109210</v>
      </c>
      <c r="F1006" s="2">
        <v>33346</v>
      </c>
    </row>
    <row r="1007" spans="1:6" x14ac:dyDescent="0.3">
      <c r="A1007">
        <v>2018</v>
      </c>
      <c r="B1007" t="s">
        <v>55</v>
      </c>
      <c r="C1007" t="s">
        <v>46</v>
      </c>
      <c r="D1007" s="1">
        <v>1199</v>
      </c>
      <c r="E1007" s="1">
        <v>23481</v>
      </c>
      <c r="F1007" s="2">
        <v>80012</v>
      </c>
    </row>
    <row r="1008" spans="1:6" x14ac:dyDescent="0.3">
      <c r="A1008">
        <v>2018</v>
      </c>
      <c r="B1008" t="s">
        <v>55</v>
      </c>
      <c r="C1008" t="s">
        <v>47</v>
      </c>
      <c r="D1008" s="1">
        <v>2926</v>
      </c>
      <c r="E1008" s="1">
        <v>32257</v>
      </c>
      <c r="F1008" s="2">
        <v>39437</v>
      </c>
    </row>
    <row r="1009" spans="1:6" x14ac:dyDescent="0.3">
      <c r="A1009">
        <v>2018</v>
      </c>
      <c r="B1009" t="s">
        <v>55</v>
      </c>
      <c r="C1009" t="s">
        <v>48</v>
      </c>
      <c r="D1009" s="1">
        <v>1438</v>
      </c>
      <c r="E1009" s="1">
        <v>23488</v>
      </c>
      <c r="F1009" s="2">
        <v>83751</v>
      </c>
    </row>
    <row r="1010" spans="1:6" x14ac:dyDescent="0.3">
      <c r="A1010">
        <v>2018</v>
      </c>
      <c r="B1010" t="s">
        <v>51</v>
      </c>
      <c r="C1010" t="s">
        <v>1</v>
      </c>
      <c r="D1010" s="1">
        <v>9897</v>
      </c>
      <c r="E1010" s="1">
        <v>89207</v>
      </c>
      <c r="F1010" s="2">
        <v>53957</v>
      </c>
    </row>
    <row r="1011" spans="1:6" x14ac:dyDescent="0.3">
      <c r="A1011">
        <v>2018</v>
      </c>
      <c r="B1011" t="s">
        <v>51</v>
      </c>
      <c r="C1011" t="s">
        <v>2</v>
      </c>
      <c r="D1011" s="1">
        <v>12867</v>
      </c>
      <c r="E1011" s="1">
        <v>158251</v>
      </c>
      <c r="F1011" s="2">
        <v>55989</v>
      </c>
    </row>
    <row r="1012" spans="1:6" x14ac:dyDescent="0.3">
      <c r="A1012">
        <v>2018</v>
      </c>
      <c r="B1012" t="s">
        <v>51</v>
      </c>
      <c r="C1012" t="s">
        <v>3</v>
      </c>
      <c r="D1012" s="1">
        <v>6945</v>
      </c>
      <c r="E1012" s="1">
        <v>50848</v>
      </c>
      <c r="F1012" s="2">
        <v>47988</v>
      </c>
    </row>
    <row r="1013" spans="1:6" x14ac:dyDescent="0.3">
      <c r="A1013">
        <v>2018</v>
      </c>
      <c r="B1013" t="s">
        <v>51</v>
      </c>
      <c r="C1013" t="s">
        <v>4</v>
      </c>
      <c r="D1013" s="1">
        <v>80657</v>
      </c>
      <c r="E1013" s="1">
        <v>860278</v>
      </c>
      <c r="F1013" s="2">
        <v>70084</v>
      </c>
    </row>
    <row r="1014" spans="1:6" x14ac:dyDescent="0.3">
      <c r="A1014">
        <v>2018</v>
      </c>
      <c r="B1014" t="s">
        <v>51</v>
      </c>
      <c r="C1014" t="s">
        <v>5</v>
      </c>
      <c r="D1014" s="1">
        <v>19884</v>
      </c>
      <c r="E1014" s="1">
        <v>173096</v>
      </c>
      <c r="F1014" s="2">
        <v>62414</v>
      </c>
    </row>
    <row r="1015" spans="1:6" x14ac:dyDescent="0.3">
      <c r="A1015">
        <v>2018</v>
      </c>
      <c r="B1015" t="s">
        <v>51</v>
      </c>
      <c r="C1015" t="s">
        <v>6</v>
      </c>
      <c r="D1015" s="1">
        <v>9399</v>
      </c>
      <c r="E1015" s="1">
        <v>58769</v>
      </c>
      <c r="F1015" s="2">
        <v>69727</v>
      </c>
    </row>
    <row r="1016" spans="1:6" x14ac:dyDescent="0.3">
      <c r="A1016">
        <v>2018</v>
      </c>
      <c r="B1016" t="s">
        <v>51</v>
      </c>
      <c r="C1016" t="s">
        <v>7</v>
      </c>
      <c r="D1016" s="1">
        <v>2871</v>
      </c>
      <c r="E1016" s="1">
        <v>22192</v>
      </c>
      <c r="F1016" s="2">
        <v>59797</v>
      </c>
    </row>
    <row r="1017" spans="1:6" x14ac:dyDescent="0.3">
      <c r="A1017">
        <v>2018</v>
      </c>
      <c r="B1017" t="s">
        <v>51</v>
      </c>
      <c r="C1017" t="s">
        <v>8</v>
      </c>
      <c r="D1017" s="1">
        <v>70819</v>
      </c>
      <c r="E1017" s="1">
        <v>541083</v>
      </c>
      <c r="F1017" s="2">
        <v>51286</v>
      </c>
    </row>
    <row r="1018" spans="1:6" x14ac:dyDescent="0.3">
      <c r="A1018">
        <v>2018</v>
      </c>
      <c r="B1018" t="s">
        <v>51</v>
      </c>
      <c r="C1018" t="s">
        <v>9</v>
      </c>
      <c r="D1018" s="1">
        <v>20577</v>
      </c>
      <c r="E1018" s="1">
        <v>195221</v>
      </c>
      <c r="F1018" s="2">
        <v>61018</v>
      </c>
    </row>
    <row r="1019" spans="1:6" x14ac:dyDescent="0.3">
      <c r="A1019">
        <v>2018</v>
      </c>
      <c r="B1019" t="s">
        <v>51</v>
      </c>
      <c r="C1019" t="s">
        <v>10</v>
      </c>
      <c r="D1019" s="1">
        <v>8174</v>
      </c>
      <c r="E1019" s="1">
        <v>46827</v>
      </c>
      <c r="F1019" s="2">
        <v>44285</v>
      </c>
    </row>
    <row r="1020" spans="1:6" x14ac:dyDescent="0.3">
      <c r="A1020">
        <v>2018</v>
      </c>
      <c r="B1020" t="s">
        <v>51</v>
      </c>
      <c r="C1020" t="s">
        <v>11</v>
      </c>
      <c r="D1020" s="1">
        <v>32305</v>
      </c>
      <c r="E1020" s="1">
        <v>225991</v>
      </c>
      <c r="F1020" s="2">
        <v>71957</v>
      </c>
    </row>
    <row r="1021" spans="1:6" x14ac:dyDescent="0.3">
      <c r="A1021">
        <v>2018</v>
      </c>
      <c r="B1021" t="s">
        <v>51</v>
      </c>
      <c r="C1021" t="s">
        <v>12</v>
      </c>
      <c r="D1021" s="1">
        <v>15176</v>
      </c>
      <c r="E1021" s="1">
        <v>141028</v>
      </c>
      <c r="F1021" s="2">
        <v>58404</v>
      </c>
    </row>
    <row r="1022" spans="1:6" x14ac:dyDescent="0.3">
      <c r="A1022">
        <v>2018</v>
      </c>
      <c r="B1022" t="s">
        <v>51</v>
      </c>
      <c r="C1022" t="s">
        <v>13</v>
      </c>
      <c r="D1022" s="1">
        <v>9447</v>
      </c>
      <c r="E1022" s="1">
        <v>77230</v>
      </c>
      <c r="F1022" s="2">
        <v>57435</v>
      </c>
    </row>
    <row r="1023" spans="1:6" x14ac:dyDescent="0.3">
      <c r="A1023">
        <v>2018</v>
      </c>
      <c r="B1023" t="s">
        <v>51</v>
      </c>
      <c r="C1023" t="s">
        <v>14</v>
      </c>
      <c r="D1023" s="1">
        <v>7555</v>
      </c>
      <c r="E1023" s="1">
        <v>61206</v>
      </c>
      <c r="F1023" s="2">
        <v>54735</v>
      </c>
    </row>
    <row r="1024" spans="1:6" x14ac:dyDescent="0.3">
      <c r="A1024">
        <v>2018</v>
      </c>
      <c r="B1024" t="s">
        <v>51</v>
      </c>
      <c r="C1024" t="s">
        <v>15</v>
      </c>
      <c r="D1024" s="1">
        <v>9466</v>
      </c>
      <c r="E1024" s="1">
        <v>77934</v>
      </c>
      <c r="F1024" s="2">
        <v>53957</v>
      </c>
    </row>
    <row r="1025" spans="1:6" x14ac:dyDescent="0.3">
      <c r="A1025">
        <v>2018</v>
      </c>
      <c r="B1025" t="s">
        <v>51</v>
      </c>
      <c r="C1025" t="s">
        <v>16</v>
      </c>
      <c r="D1025" s="1">
        <v>10844</v>
      </c>
      <c r="E1025" s="1">
        <v>151993</v>
      </c>
      <c r="F1025" s="2">
        <v>63892</v>
      </c>
    </row>
    <row r="1026" spans="1:6" x14ac:dyDescent="0.3">
      <c r="A1026">
        <v>2018</v>
      </c>
      <c r="B1026" t="s">
        <v>51</v>
      </c>
      <c r="C1026" t="s">
        <v>17</v>
      </c>
      <c r="D1026" s="1">
        <v>5475</v>
      </c>
      <c r="E1026" s="1">
        <v>29285</v>
      </c>
      <c r="F1026" s="2">
        <v>49575</v>
      </c>
    </row>
    <row r="1027" spans="1:6" x14ac:dyDescent="0.3">
      <c r="A1027">
        <v>2018</v>
      </c>
      <c r="B1027" t="s">
        <v>51</v>
      </c>
      <c r="C1027" t="s">
        <v>18</v>
      </c>
      <c r="D1027" s="1">
        <v>16487</v>
      </c>
      <c r="E1027" s="1">
        <v>163210</v>
      </c>
      <c r="F1027" s="2">
        <v>65971</v>
      </c>
    </row>
    <row r="1028" spans="1:6" x14ac:dyDescent="0.3">
      <c r="A1028">
        <v>2018</v>
      </c>
      <c r="B1028" t="s">
        <v>51</v>
      </c>
      <c r="C1028" t="s">
        <v>19</v>
      </c>
      <c r="D1028" s="1">
        <v>21120</v>
      </c>
      <c r="E1028" s="1">
        <v>158656</v>
      </c>
      <c r="F1028" s="2">
        <v>78802</v>
      </c>
    </row>
    <row r="1029" spans="1:6" x14ac:dyDescent="0.3">
      <c r="A1029">
        <v>2018</v>
      </c>
      <c r="B1029" t="s">
        <v>51</v>
      </c>
      <c r="C1029" t="s">
        <v>20</v>
      </c>
      <c r="D1029" s="1">
        <v>19952</v>
      </c>
      <c r="E1029" s="1">
        <v>168632</v>
      </c>
      <c r="F1029" s="2">
        <v>62378</v>
      </c>
    </row>
    <row r="1030" spans="1:6" x14ac:dyDescent="0.3">
      <c r="A1030">
        <v>2018</v>
      </c>
      <c r="B1030" t="s">
        <v>51</v>
      </c>
      <c r="C1030" t="s">
        <v>21</v>
      </c>
      <c r="D1030" s="1">
        <v>16480</v>
      </c>
      <c r="E1030" s="1">
        <v>121665</v>
      </c>
      <c r="F1030" s="2">
        <v>67248</v>
      </c>
    </row>
    <row r="1031" spans="1:6" x14ac:dyDescent="0.3">
      <c r="A1031">
        <v>2018</v>
      </c>
      <c r="B1031" t="s">
        <v>51</v>
      </c>
      <c r="C1031" t="s">
        <v>22</v>
      </c>
      <c r="D1031" s="1">
        <v>5760</v>
      </c>
      <c r="E1031" s="1">
        <v>43911</v>
      </c>
      <c r="F1031" s="2">
        <v>50325</v>
      </c>
    </row>
    <row r="1032" spans="1:6" x14ac:dyDescent="0.3">
      <c r="A1032">
        <v>2018</v>
      </c>
      <c r="B1032" t="s">
        <v>51</v>
      </c>
      <c r="C1032" t="s">
        <v>23</v>
      </c>
      <c r="D1032" s="1">
        <v>14591</v>
      </c>
      <c r="E1032" s="1">
        <v>122662</v>
      </c>
      <c r="F1032" s="2">
        <v>59442</v>
      </c>
    </row>
    <row r="1033" spans="1:6" x14ac:dyDescent="0.3">
      <c r="A1033">
        <v>2018</v>
      </c>
      <c r="B1033" t="s">
        <v>51</v>
      </c>
      <c r="C1033" t="s">
        <v>24</v>
      </c>
      <c r="D1033" s="1">
        <v>6514</v>
      </c>
      <c r="E1033" s="1">
        <v>29077</v>
      </c>
      <c r="F1033" s="2">
        <v>52969</v>
      </c>
    </row>
    <row r="1034" spans="1:6" x14ac:dyDescent="0.3">
      <c r="A1034">
        <v>2018</v>
      </c>
      <c r="B1034" t="s">
        <v>51</v>
      </c>
      <c r="C1034" t="s">
        <v>25</v>
      </c>
      <c r="D1034" s="1">
        <v>7068</v>
      </c>
      <c r="E1034" s="1">
        <v>52320</v>
      </c>
      <c r="F1034" s="2">
        <v>51657</v>
      </c>
    </row>
    <row r="1035" spans="1:6" x14ac:dyDescent="0.3">
      <c r="A1035">
        <v>2018</v>
      </c>
      <c r="B1035" t="s">
        <v>51</v>
      </c>
      <c r="C1035" t="s">
        <v>26</v>
      </c>
      <c r="D1035" s="1">
        <v>5898</v>
      </c>
      <c r="E1035" s="1">
        <v>89125</v>
      </c>
      <c r="F1035" s="2">
        <v>61123</v>
      </c>
    </row>
    <row r="1036" spans="1:6" x14ac:dyDescent="0.3">
      <c r="A1036">
        <v>2018</v>
      </c>
      <c r="B1036" t="s">
        <v>51</v>
      </c>
      <c r="C1036" t="s">
        <v>27</v>
      </c>
      <c r="D1036" s="1">
        <v>4498</v>
      </c>
      <c r="E1036" s="1">
        <v>26890</v>
      </c>
      <c r="F1036" s="2">
        <v>62661</v>
      </c>
    </row>
    <row r="1037" spans="1:6" x14ac:dyDescent="0.3">
      <c r="A1037">
        <v>2018</v>
      </c>
      <c r="B1037" t="s">
        <v>51</v>
      </c>
      <c r="C1037" t="s">
        <v>28</v>
      </c>
      <c r="D1037" s="1">
        <v>22416</v>
      </c>
      <c r="E1037" s="1">
        <v>157147</v>
      </c>
      <c r="F1037" s="2">
        <v>72658</v>
      </c>
    </row>
    <row r="1038" spans="1:6" x14ac:dyDescent="0.3">
      <c r="A1038">
        <v>2018</v>
      </c>
      <c r="B1038" t="s">
        <v>51</v>
      </c>
      <c r="C1038" t="s">
        <v>29</v>
      </c>
      <c r="D1038" s="1">
        <v>5337</v>
      </c>
      <c r="E1038" s="1">
        <v>47224</v>
      </c>
      <c r="F1038" s="2">
        <v>49350</v>
      </c>
    </row>
    <row r="1039" spans="1:6" x14ac:dyDescent="0.3">
      <c r="A1039">
        <v>2018</v>
      </c>
      <c r="B1039" t="s">
        <v>51</v>
      </c>
      <c r="C1039" t="s">
        <v>30</v>
      </c>
      <c r="D1039" s="1">
        <v>50281</v>
      </c>
      <c r="E1039" s="1">
        <v>399629</v>
      </c>
      <c r="F1039" s="2">
        <v>73248</v>
      </c>
    </row>
    <row r="1040" spans="1:6" x14ac:dyDescent="0.3">
      <c r="A1040">
        <v>2018</v>
      </c>
      <c r="B1040" t="s">
        <v>51</v>
      </c>
      <c r="C1040" t="s">
        <v>31</v>
      </c>
      <c r="D1040" s="1">
        <v>26741</v>
      </c>
      <c r="E1040" s="1">
        <v>220692</v>
      </c>
      <c r="F1040" s="2">
        <v>54587</v>
      </c>
    </row>
    <row r="1041" spans="1:6" x14ac:dyDescent="0.3">
      <c r="A1041">
        <v>2018</v>
      </c>
      <c r="B1041" t="s">
        <v>51</v>
      </c>
      <c r="C1041" t="s">
        <v>32</v>
      </c>
      <c r="D1041" s="1">
        <v>3798</v>
      </c>
      <c r="E1041" s="1">
        <v>26002</v>
      </c>
      <c r="F1041" s="2">
        <v>64586</v>
      </c>
    </row>
    <row r="1042" spans="1:6" x14ac:dyDescent="0.3">
      <c r="A1042">
        <v>2018</v>
      </c>
      <c r="B1042" t="s">
        <v>51</v>
      </c>
      <c r="C1042" t="s">
        <v>33</v>
      </c>
      <c r="D1042" s="1">
        <v>23076</v>
      </c>
      <c r="E1042" s="1">
        <v>220709</v>
      </c>
      <c r="F1042" s="2">
        <v>61194</v>
      </c>
    </row>
    <row r="1043" spans="1:6" x14ac:dyDescent="0.3">
      <c r="A1043">
        <v>2018</v>
      </c>
      <c r="B1043" t="s">
        <v>51</v>
      </c>
      <c r="C1043" t="s">
        <v>34</v>
      </c>
      <c r="D1043" s="1">
        <v>9765</v>
      </c>
      <c r="E1043" s="1">
        <v>80295</v>
      </c>
      <c r="F1043" s="2">
        <v>52777</v>
      </c>
    </row>
    <row r="1044" spans="1:6" x14ac:dyDescent="0.3">
      <c r="A1044">
        <v>2018</v>
      </c>
      <c r="B1044" t="s">
        <v>51</v>
      </c>
      <c r="C1044" t="s">
        <v>35</v>
      </c>
      <c r="D1044" s="1">
        <v>14244</v>
      </c>
      <c r="E1044" s="1">
        <v>104561</v>
      </c>
      <c r="F1044" s="2">
        <v>60523</v>
      </c>
    </row>
    <row r="1045" spans="1:6" x14ac:dyDescent="0.3">
      <c r="A1045">
        <v>2018</v>
      </c>
      <c r="B1045" t="s">
        <v>51</v>
      </c>
      <c r="C1045" t="s">
        <v>36</v>
      </c>
      <c r="D1045" s="1">
        <v>28749</v>
      </c>
      <c r="E1045" s="1">
        <v>255910</v>
      </c>
      <c r="F1045" s="2">
        <v>66852</v>
      </c>
    </row>
    <row r="1046" spans="1:6" x14ac:dyDescent="0.3">
      <c r="A1046">
        <v>2018</v>
      </c>
      <c r="B1046" t="s">
        <v>51</v>
      </c>
      <c r="C1046" t="s">
        <v>37</v>
      </c>
      <c r="D1046" s="1">
        <v>3743</v>
      </c>
      <c r="E1046" s="1">
        <v>19229</v>
      </c>
      <c r="F1046" s="2">
        <v>61579</v>
      </c>
    </row>
    <row r="1047" spans="1:6" x14ac:dyDescent="0.3">
      <c r="A1047">
        <v>2018</v>
      </c>
      <c r="B1047" t="s">
        <v>51</v>
      </c>
      <c r="C1047" t="s">
        <v>38</v>
      </c>
      <c r="D1047" s="1">
        <v>12124</v>
      </c>
      <c r="E1047" s="1">
        <v>104324</v>
      </c>
      <c r="F1047" s="2">
        <v>52634</v>
      </c>
    </row>
    <row r="1048" spans="1:6" x14ac:dyDescent="0.3">
      <c r="A1048">
        <v>2018</v>
      </c>
      <c r="B1048" t="s">
        <v>51</v>
      </c>
      <c r="C1048" t="s">
        <v>39</v>
      </c>
      <c r="D1048" s="1">
        <v>3884</v>
      </c>
      <c r="E1048" s="1">
        <v>22971</v>
      </c>
      <c r="F1048" s="2">
        <v>48981</v>
      </c>
    </row>
    <row r="1049" spans="1:6" x14ac:dyDescent="0.3">
      <c r="A1049">
        <v>2018</v>
      </c>
      <c r="B1049" t="s">
        <v>51</v>
      </c>
      <c r="C1049" t="s">
        <v>40</v>
      </c>
      <c r="D1049" s="1">
        <v>12110</v>
      </c>
      <c r="E1049" s="1">
        <v>124488</v>
      </c>
      <c r="F1049" s="2">
        <v>57033</v>
      </c>
    </row>
    <row r="1050" spans="1:6" x14ac:dyDescent="0.3">
      <c r="A1050">
        <v>2018</v>
      </c>
      <c r="B1050" t="s">
        <v>51</v>
      </c>
      <c r="C1050" t="s">
        <v>41</v>
      </c>
      <c r="D1050" s="1">
        <v>51405</v>
      </c>
      <c r="E1050" s="1">
        <v>739156</v>
      </c>
      <c r="F1050" s="2">
        <v>65554</v>
      </c>
    </row>
    <row r="1051" spans="1:6" x14ac:dyDescent="0.3">
      <c r="A1051">
        <v>2018</v>
      </c>
      <c r="B1051" t="s">
        <v>51</v>
      </c>
      <c r="C1051" t="s">
        <v>42</v>
      </c>
      <c r="D1051" s="1">
        <v>11572</v>
      </c>
      <c r="E1051" s="1">
        <v>104339</v>
      </c>
      <c r="F1051" s="2">
        <v>51052</v>
      </c>
    </row>
    <row r="1052" spans="1:6" x14ac:dyDescent="0.3">
      <c r="A1052">
        <v>2018</v>
      </c>
      <c r="B1052" t="s">
        <v>51</v>
      </c>
      <c r="C1052" t="s">
        <v>43</v>
      </c>
      <c r="D1052" s="1">
        <v>2878</v>
      </c>
      <c r="E1052" s="1">
        <v>15262</v>
      </c>
      <c r="F1052" s="2">
        <v>51025</v>
      </c>
    </row>
    <row r="1053" spans="1:6" x14ac:dyDescent="0.3">
      <c r="A1053">
        <v>2018</v>
      </c>
      <c r="B1053" t="s">
        <v>51</v>
      </c>
      <c r="C1053" t="s">
        <v>44</v>
      </c>
      <c r="D1053" s="1">
        <v>21508</v>
      </c>
      <c r="E1053" s="1">
        <v>197292</v>
      </c>
      <c r="F1053" s="2">
        <v>58050</v>
      </c>
    </row>
    <row r="1054" spans="1:6" x14ac:dyDescent="0.3">
      <c r="A1054">
        <v>2018</v>
      </c>
      <c r="B1054" t="s">
        <v>51</v>
      </c>
      <c r="C1054" t="s">
        <v>45</v>
      </c>
      <c r="D1054" s="1">
        <v>26015</v>
      </c>
      <c r="E1054" s="1">
        <v>199867</v>
      </c>
      <c r="F1054" s="2">
        <v>64432</v>
      </c>
    </row>
    <row r="1055" spans="1:6" x14ac:dyDescent="0.3">
      <c r="A1055">
        <v>2018</v>
      </c>
      <c r="B1055" t="s">
        <v>51</v>
      </c>
      <c r="C1055" t="s">
        <v>46</v>
      </c>
      <c r="D1055" s="1">
        <v>4435</v>
      </c>
      <c r="E1055" s="1">
        <v>40126</v>
      </c>
      <c r="F1055" s="2">
        <v>72255</v>
      </c>
    </row>
    <row r="1056" spans="1:6" x14ac:dyDescent="0.3">
      <c r="A1056">
        <v>2018</v>
      </c>
      <c r="B1056" t="s">
        <v>51</v>
      </c>
      <c r="C1056" t="s">
        <v>47</v>
      </c>
      <c r="D1056" s="1">
        <v>14814</v>
      </c>
      <c r="E1056" s="1">
        <v>122396</v>
      </c>
      <c r="F1056" s="2">
        <v>62063</v>
      </c>
    </row>
    <row r="1057" spans="1:6" x14ac:dyDescent="0.3">
      <c r="A1057">
        <v>2018</v>
      </c>
      <c r="B1057" t="s">
        <v>51</v>
      </c>
      <c r="C1057" t="s">
        <v>48</v>
      </c>
      <c r="D1057" s="1">
        <v>3375</v>
      </c>
      <c r="E1057" s="1">
        <v>20253</v>
      </c>
      <c r="F1057" s="2">
        <v>53554</v>
      </c>
    </row>
    <row r="1058" spans="1:6" x14ac:dyDescent="0.3">
      <c r="A1058">
        <v>2018</v>
      </c>
      <c r="B1058" t="s">
        <v>52</v>
      </c>
      <c r="C1058" t="s">
        <v>1</v>
      </c>
      <c r="D1058" s="1">
        <v>5566</v>
      </c>
      <c r="E1058" s="1">
        <v>266798</v>
      </c>
      <c r="F1058" s="2">
        <v>57068</v>
      </c>
    </row>
    <row r="1059" spans="1:6" x14ac:dyDescent="0.3">
      <c r="A1059">
        <v>2018</v>
      </c>
      <c r="B1059" t="s">
        <v>52</v>
      </c>
      <c r="C1059" t="s">
        <v>2</v>
      </c>
      <c r="D1059" s="1">
        <v>4926</v>
      </c>
      <c r="E1059" s="1">
        <v>169675</v>
      </c>
      <c r="F1059" s="2">
        <v>76139</v>
      </c>
    </row>
    <row r="1060" spans="1:6" x14ac:dyDescent="0.3">
      <c r="A1060">
        <v>2018</v>
      </c>
      <c r="B1060" t="s">
        <v>52</v>
      </c>
      <c r="C1060" t="s">
        <v>3</v>
      </c>
      <c r="D1060" s="1">
        <v>2918</v>
      </c>
      <c r="E1060" s="1">
        <v>160597</v>
      </c>
      <c r="F1060" s="2">
        <v>47984</v>
      </c>
    </row>
    <row r="1061" spans="1:6" x14ac:dyDescent="0.3">
      <c r="A1061">
        <v>2018</v>
      </c>
      <c r="B1061" t="s">
        <v>52</v>
      </c>
      <c r="C1061" t="s">
        <v>4</v>
      </c>
      <c r="D1061" s="1">
        <v>44706</v>
      </c>
      <c r="E1061" s="1">
        <v>1320068</v>
      </c>
      <c r="F1061" s="2">
        <v>95627</v>
      </c>
    </row>
    <row r="1062" spans="1:6" x14ac:dyDescent="0.3">
      <c r="A1062">
        <v>2018</v>
      </c>
      <c r="B1062" t="s">
        <v>52</v>
      </c>
      <c r="C1062" t="s">
        <v>5</v>
      </c>
      <c r="D1062" s="1">
        <v>5804</v>
      </c>
      <c r="E1062" s="1">
        <v>147285</v>
      </c>
      <c r="F1062" s="2">
        <v>70677</v>
      </c>
    </row>
    <row r="1063" spans="1:6" x14ac:dyDescent="0.3">
      <c r="A1063">
        <v>2018</v>
      </c>
      <c r="B1063" t="s">
        <v>52</v>
      </c>
      <c r="C1063" t="s">
        <v>6</v>
      </c>
      <c r="D1063" s="1">
        <v>4408</v>
      </c>
      <c r="E1063" s="1">
        <v>160500</v>
      </c>
      <c r="F1063" s="2">
        <v>82569</v>
      </c>
    </row>
    <row r="1064" spans="1:6" x14ac:dyDescent="0.3">
      <c r="A1064">
        <v>2018</v>
      </c>
      <c r="B1064" t="s">
        <v>52</v>
      </c>
      <c r="C1064" t="s">
        <v>7</v>
      </c>
      <c r="D1064">
        <v>661</v>
      </c>
      <c r="E1064" s="1">
        <v>27077</v>
      </c>
      <c r="F1064" s="2">
        <v>64153</v>
      </c>
    </row>
    <row r="1065" spans="1:6" x14ac:dyDescent="0.3">
      <c r="A1065">
        <v>2018</v>
      </c>
      <c r="B1065" t="s">
        <v>52</v>
      </c>
      <c r="C1065" t="s">
        <v>8</v>
      </c>
      <c r="D1065" s="1">
        <v>20548</v>
      </c>
      <c r="E1065" s="1">
        <v>371590</v>
      </c>
      <c r="F1065" s="2">
        <v>61740</v>
      </c>
    </row>
    <row r="1066" spans="1:6" x14ac:dyDescent="0.3">
      <c r="A1066">
        <v>2018</v>
      </c>
      <c r="B1066" t="s">
        <v>52</v>
      </c>
      <c r="C1066" t="s">
        <v>9</v>
      </c>
      <c r="D1066" s="1">
        <v>9884</v>
      </c>
      <c r="E1066" s="1">
        <v>406818</v>
      </c>
      <c r="F1066" s="2">
        <v>59168</v>
      </c>
    </row>
    <row r="1067" spans="1:6" x14ac:dyDescent="0.3">
      <c r="A1067">
        <v>2018</v>
      </c>
      <c r="B1067" t="s">
        <v>52</v>
      </c>
      <c r="C1067" t="s">
        <v>10</v>
      </c>
      <c r="D1067" s="1">
        <v>2807</v>
      </c>
      <c r="E1067" s="1">
        <v>67792</v>
      </c>
      <c r="F1067" s="2">
        <v>63932</v>
      </c>
    </row>
    <row r="1068" spans="1:6" x14ac:dyDescent="0.3">
      <c r="A1068">
        <v>2018</v>
      </c>
      <c r="B1068" t="s">
        <v>52</v>
      </c>
      <c r="C1068" t="s">
        <v>11</v>
      </c>
      <c r="D1068" s="1">
        <v>17883</v>
      </c>
      <c r="E1068" s="1">
        <v>586130</v>
      </c>
      <c r="F1068" s="2">
        <v>71895</v>
      </c>
    </row>
    <row r="1069" spans="1:6" x14ac:dyDescent="0.3">
      <c r="A1069">
        <v>2018</v>
      </c>
      <c r="B1069" t="s">
        <v>52</v>
      </c>
      <c r="C1069" t="s">
        <v>12</v>
      </c>
      <c r="D1069" s="1">
        <v>8825</v>
      </c>
      <c r="E1069" s="1">
        <v>541836</v>
      </c>
      <c r="F1069" s="2">
        <v>62680</v>
      </c>
    </row>
    <row r="1070" spans="1:6" x14ac:dyDescent="0.3">
      <c r="A1070">
        <v>2018</v>
      </c>
      <c r="B1070" t="s">
        <v>52</v>
      </c>
      <c r="C1070" t="s">
        <v>13</v>
      </c>
      <c r="D1070" s="1">
        <v>4142</v>
      </c>
      <c r="E1070" s="1">
        <v>222586</v>
      </c>
      <c r="F1070" s="2">
        <v>60257</v>
      </c>
    </row>
    <row r="1071" spans="1:6" x14ac:dyDescent="0.3">
      <c r="A1071">
        <v>2018</v>
      </c>
      <c r="B1071" t="s">
        <v>52</v>
      </c>
      <c r="C1071" t="s">
        <v>14</v>
      </c>
      <c r="D1071" s="1">
        <v>3143</v>
      </c>
      <c r="E1071" s="1">
        <v>165056</v>
      </c>
      <c r="F1071" s="2">
        <v>59206</v>
      </c>
    </row>
    <row r="1072" spans="1:6" x14ac:dyDescent="0.3">
      <c r="A1072">
        <v>2018</v>
      </c>
      <c r="B1072" t="s">
        <v>52</v>
      </c>
      <c r="C1072" t="s">
        <v>15</v>
      </c>
      <c r="D1072" s="1">
        <v>4443</v>
      </c>
      <c r="E1072" s="1">
        <v>251454</v>
      </c>
      <c r="F1072" s="2">
        <v>59208</v>
      </c>
    </row>
    <row r="1073" spans="1:6" x14ac:dyDescent="0.3">
      <c r="A1073">
        <v>2018</v>
      </c>
      <c r="B1073" t="s">
        <v>52</v>
      </c>
      <c r="C1073" t="s">
        <v>16</v>
      </c>
      <c r="D1073" s="1">
        <v>4428</v>
      </c>
      <c r="E1073" s="1">
        <v>135510</v>
      </c>
      <c r="F1073" s="2">
        <v>75881</v>
      </c>
    </row>
    <row r="1074" spans="1:6" x14ac:dyDescent="0.3">
      <c r="A1074">
        <v>2018</v>
      </c>
      <c r="B1074" t="s">
        <v>52</v>
      </c>
      <c r="C1074" t="s">
        <v>17</v>
      </c>
      <c r="D1074" s="1">
        <v>1856</v>
      </c>
      <c r="E1074" s="1">
        <v>51836</v>
      </c>
      <c r="F1074" s="2">
        <v>55894</v>
      </c>
    </row>
    <row r="1075" spans="1:6" x14ac:dyDescent="0.3">
      <c r="A1075">
        <v>2018</v>
      </c>
      <c r="B1075" t="s">
        <v>52</v>
      </c>
      <c r="C1075" t="s">
        <v>18</v>
      </c>
      <c r="D1075" s="1">
        <v>4035</v>
      </c>
      <c r="E1075" s="1">
        <v>109683</v>
      </c>
      <c r="F1075" s="2">
        <v>78350</v>
      </c>
    </row>
    <row r="1076" spans="1:6" x14ac:dyDescent="0.3">
      <c r="A1076">
        <v>2018</v>
      </c>
      <c r="B1076" t="s">
        <v>52</v>
      </c>
      <c r="C1076" t="s">
        <v>19</v>
      </c>
      <c r="D1076" s="1">
        <v>6711</v>
      </c>
      <c r="E1076" s="1">
        <v>245091</v>
      </c>
      <c r="F1076" s="2">
        <v>88576</v>
      </c>
    </row>
    <row r="1077" spans="1:6" x14ac:dyDescent="0.3">
      <c r="A1077">
        <v>2018</v>
      </c>
      <c r="B1077" t="s">
        <v>52</v>
      </c>
      <c r="C1077" t="s">
        <v>20</v>
      </c>
      <c r="D1077" s="1">
        <v>16070</v>
      </c>
      <c r="E1077" s="1">
        <v>627751</v>
      </c>
      <c r="F1077" s="2">
        <v>67537</v>
      </c>
    </row>
    <row r="1078" spans="1:6" x14ac:dyDescent="0.3">
      <c r="A1078">
        <v>2018</v>
      </c>
      <c r="B1078" t="s">
        <v>52</v>
      </c>
      <c r="C1078" t="s">
        <v>21</v>
      </c>
      <c r="D1078" s="1">
        <v>8487</v>
      </c>
      <c r="E1078" s="1">
        <v>321908</v>
      </c>
      <c r="F1078" s="2">
        <v>67096</v>
      </c>
    </row>
    <row r="1079" spans="1:6" x14ac:dyDescent="0.3">
      <c r="A1079">
        <v>2018</v>
      </c>
      <c r="B1079" t="s">
        <v>52</v>
      </c>
      <c r="C1079" t="s">
        <v>22</v>
      </c>
      <c r="D1079" s="1">
        <v>2421</v>
      </c>
      <c r="E1079" s="1">
        <v>144816</v>
      </c>
      <c r="F1079" s="2">
        <v>49254</v>
      </c>
    </row>
    <row r="1080" spans="1:6" x14ac:dyDescent="0.3">
      <c r="A1080">
        <v>2018</v>
      </c>
      <c r="B1080" t="s">
        <v>52</v>
      </c>
      <c r="C1080" t="s">
        <v>23</v>
      </c>
      <c r="D1080" s="1">
        <v>6476</v>
      </c>
      <c r="E1080" s="1">
        <v>273163</v>
      </c>
      <c r="F1080" s="2">
        <v>58359</v>
      </c>
    </row>
    <row r="1081" spans="1:6" x14ac:dyDescent="0.3">
      <c r="A1081">
        <v>2018</v>
      </c>
      <c r="B1081" t="s">
        <v>52</v>
      </c>
      <c r="C1081" t="s">
        <v>24</v>
      </c>
      <c r="D1081" s="1">
        <v>1634</v>
      </c>
      <c r="E1081" s="1">
        <v>20560</v>
      </c>
      <c r="F1081" s="2">
        <v>50194</v>
      </c>
    </row>
    <row r="1082" spans="1:6" x14ac:dyDescent="0.3">
      <c r="A1082">
        <v>2018</v>
      </c>
      <c r="B1082" t="s">
        <v>52</v>
      </c>
      <c r="C1082" t="s">
        <v>25</v>
      </c>
      <c r="D1082" s="1">
        <v>1988</v>
      </c>
      <c r="E1082" s="1">
        <v>99807</v>
      </c>
      <c r="F1082" s="2">
        <v>51566</v>
      </c>
    </row>
    <row r="1083" spans="1:6" x14ac:dyDescent="0.3">
      <c r="A1083">
        <v>2018</v>
      </c>
      <c r="B1083" t="s">
        <v>52</v>
      </c>
      <c r="C1083" t="s">
        <v>26</v>
      </c>
      <c r="D1083" s="1">
        <v>2066</v>
      </c>
      <c r="E1083" s="1">
        <v>55405</v>
      </c>
      <c r="F1083" s="2">
        <v>58543</v>
      </c>
    </row>
    <row r="1084" spans="1:6" x14ac:dyDescent="0.3">
      <c r="A1084">
        <v>2018</v>
      </c>
      <c r="B1084" t="s">
        <v>52</v>
      </c>
      <c r="C1084" t="s">
        <v>27</v>
      </c>
      <c r="D1084" s="1">
        <v>2032</v>
      </c>
      <c r="E1084" s="1">
        <v>70582</v>
      </c>
      <c r="F1084" s="2">
        <v>71722</v>
      </c>
    </row>
    <row r="1085" spans="1:6" x14ac:dyDescent="0.3">
      <c r="A1085">
        <v>2018</v>
      </c>
      <c r="B1085" t="s">
        <v>52</v>
      </c>
      <c r="C1085" t="s">
        <v>28</v>
      </c>
      <c r="D1085" s="1">
        <v>8976</v>
      </c>
      <c r="E1085" s="1">
        <v>245593</v>
      </c>
      <c r="F1085" s="2">
        <v>80088</v>
      </c>
    </row>
    <row r="1086" spans="1:6" x14ac:dyDescent="0.3">
      <c r="A1086">
        <v>2018</v>
      </c>
      <c r="B1086" t="s">
        <v>52</v>
      </c>
      <c r="C1086" t="s">
        <v>29</v>
      </c>
      <c r="D1086" s="1">
        <v>1768</v>
      </c>
      <c r="E1086" s="1">
        <v>27145</v>
      </c>
      <c r="F1086" s="2">
        <v>53139</v>
      </c>
    </row>
    <row r="1087" spans="1:6" x14ac:dyDescent="0.3">
      <c r="A1087">
        <v>2018</v>
      </c>
      <c r="B1087" t="s">
        <v>52</v>
      </c>
      <c r="C1087" t="s">
        <v>30</v>
      </c>
      <c r="D1087" s="1">
        <v>16910</v>
      </c>
      <c r="E1087" s="1">
        <v>441590</v>
      </c>
      <c r="F1087" s="2">
        <v>67614</v>
      </c>
    </row>
    <row r="1088" spans="1:6" x14ac:dyDescent="0.3">
      <c r="A1088">
        <v>2018</v>
      </c>
      <c r="B1088" t="s">
        <v>52</v>
      </c>
      <c r="C1088" t="s">
        <v>31</v>
      </c>
      <c r="D1088" s="1">
        <v>10219</v>
      </c>
      <c r="E1088" s="1">
        <v>474932</v>
      </c>
      <c r="F1088" s="2">
        <v>59827</v>
      </c>
    </row>
    <row r="1089" spans="1:6" x14ac:dyDescent="0.3">
      <c r="A1089">
        <v>2018</v>
      </c>
      <c r="B1089" t="s">
        <v>52</v>
      </c>
      <c r="C1089" t="s">
        <v>32</v>
      </c>
      <c r="D1089">
        <v>807</v>
      </c>
      <c r="E1089" s="1">
        <v>25906</v>
      </c>
      <c r="F1089" s="2">
        <v>53882</v>
      </c>
    </row>
    <row r="1090" spans="1:6" x14ac:dyDescent="0.3">
      <c r="A1090">
        <v>2018</v>
      </c>
      <c r="B1090" t="s">
        <v>52</v>
      </c>
      <c r="C1090" t="s">
        <v>33</v>
      </c>
      <c r="D1090" s="1">
        <v>15409</v>
      </c>
      <c r="E1090" s="1">
        <v>698950</v>
      </c>
      <c r="F1090" s="2">
        <v>61487</v>
      </c>
    </row>
    <row r="1091" spans="1:6" x14ac:dyDescent="0.3">
      <c r="A1091">
        <v>2018</v>
      </c>
      <c r="B1091" t="s">
        <v>52</v>
      </c>
      <c r="C1091" t="s">
        <v>34</v>
      </c>
      <c r="D1091" s="1">
        <v>4164</v>
      </c>
      <c r="E1091" s="1">
        <v>137739</v>
      </c>
      <c r="F1091" s="2">
        <v>58770</v>
      </c>
    </row>
    <row r="1092" spans="1:6" x14ac:dyDescent="0.3">
      <c r="A1092">
        <v>2018</v>
      </c>
      <c r="B1092" t="s">
        <v>52</v>
      </c>
      <c r="C1092" t="s">
        <v>35</v>
      </c>
      <c r="D1092" s="1">
        <v>6240</v>
      </c>
      <c r="E1092" s="1">
        <v>194693</v>
      </c>
      <c r="F1092" s="2">
        <v>70641</v>
      </c>
    </row>
    <row r="1093" spans="1:6" x14ac:dyDescent="0.3">
      <c r="A1093">
        <v>2018</v>
      </c>
      <c r="B1093" t="s">
        <v>52</v>
      </c>
      <c r="C1093" t="s">
        <v>36</v>
      </c>
      <c r="D1093" s="1">
        <v>14407</v>
      </c>
      <c r="E1093" s="1">
        <v>569811</v>
      </c>
      <c r="F1093" s="2">
        <v>62561</v>
      </c>
    </row>
    <row r="1094" spans="1:6" x14ac:dyDescent="0.3">
      <c r="A1094">
        <v>2018</v>
      </c>
      <c r="B1094" t="s">
        <v>52</v>
      </c>
      <c r="C1094" t="s">
        <v>37</v>
      </c>
      <c r="D1094" s="1">
        <v>1572</v>
      </c>
      <c r="E1094" s="1">
        <v>40340</v>
      </c>
      <c r="F1094" s="2">
        <v>58468</v>
      </c>
    </row>
    <row r="1095" spans="1:6" x14ac:dyDescent="0.3">
      <c r="A1095">
        <v>2018</v>
      </c>
      <c r="B1095" t="s">
        <v>52</v>
      </c>
      <c r="C1095" t="s">
        <v>38</v>
      </c>
      <c r="D1095" s="1">
        <v>6087</v>
      </c>
      <c r="E1095" s="1">
        <v>249719</v>
      </c>
      <c r="F1095" s="2">
        <v>59522</v>
      </c>
    </row>
    <row r="1096" spans="1:6" x14ac:dyDescent="0.3">
      <c r="A1096">
        <v>2018</v>
      </c>
      <c r="B1096" t="s">
        <v>52</v>
      </c>
      <c r="C1096" t="s">
        <v>39</v>
      </c>
      <c r="D1096" s="1">
        <v>1084</v>
      </c>
      <c r="E1096" s="1">
        <v>44442</v>
      </c>
      <c r="F1096" s="2">
        <v>49320</v>
      </c>
    </row>
    <row r="1097" spans="1:6" x14ac:dyDescent="0.3">
      <c r="A1097">
        <v>2018</v>
      </c>
      <c r="B1097" t="s">
        <v>52</v>
      </c>
      <c r="C1097" t="s">
        <v>40</v>
      </c>
      <c r="D1097" s="1">
        <v>7051</v>
      </c>
      <c r="E1097" s="1">
        <v>351073</v>
      </c>
      <c r="F1097" s="2">
        <v>59495</v>
      </c>
    </row>
    <row r="1098" spans="1:6" x14ac:dyDescent="0.3">
      <c r="A1098">
        <v>2018</v>
      </c>
      <c r="B1098" t="s">
        <v>52</v>
      </c>
      <c r="C1098" t="s">
        <v>41</v>
      </c>
      <c r="D1098" s="1">
        <v>24758</v>
      </c>
      <c r="E1098" s="1">
        <v>879509</v>
      </c>
      <c r="F1098" s="2">
        <v>77648</v>
      </c>
    </row>
    <row r="1099" spans="1:6" x14ac:dyDescent="0.3">
      <c r="A1099">
        <v>2018</v>
      </c>
      <c r="B1099" t="s">
        <v>52</v>
      </c>
      <c r="C1099" t="s">
        <v>42</v>
      </c>
      <c r="D1099" s="1">
        <v>4386</v>
      </c>
      <c r="E1099" s="1">
        <v>132149</v>
      </c>
      <c r="F1099" s="2">
        <v>58006</v>
      </c>
    </row>
    <row r="1100" spans="1:6" x14ac:dyDescent="0.3">
      <c r="A1100">
        <v>2018</v>
      </c>
      <c r="B1100" t="s">
        <v>52</v>
      </c>
      <c r="C1100" t="s">
        <v>43</v>
      </c>
      <c r="D1100" s="1">
        <v>1108</v>
      </c>
      <c r="E1100" s="1">
        <v>29827</v>
      </c>
      <c r="F1100" s="2">
        <v>59390</v>
      </c>
    </row>
    <row r="1101" spans="1:6" x14ac:dyDescent="0.3">
      <c r="A1101">
        <v>2018</v>
      </c>
      <c r="B1101" t="s">
        <v>52</v>
      </c>
      <c r="C1101" t="s">
        <v>44</v>
      </c>
      <c r="D1101" s="1">
        <v>6750</v>
      </c>
      <c r="E1101" s="1">
        <v>238645</v>
      </c>
      <c r="F1101" s="2">
        <v>59974</v>
      </c>
    </row>
    <row r="1102" spans="1:6" x14ac:dyDescent="0.3">
      <c r="A1102">
        <v>2018</v>
      </c>
      <c r="B1102" t="s">
        <v>52</v>
      </c>
      <c r="C1102" t="s">
        <v>45</v>
      </c>
      <c r="D1102" s="1">
        <v>7798</v>
      </c>
      <c r="E1102" s="1">
        <v>284112</v>
      </c>
      <c r="F1102" s="2">
        <v>79321</v>
      </c>
    </row>
    <row r="1103" spans="1:6" x14ac:dyDescent="0.3">
      <c r="A1103">
        <v>2018</v>
      </c>
      <c r="B1103" t="s">
        <v>52</v>
      </c>
      <c r="C1103" t="s">
        <v>46</v>
      </c>
      <c r="D1103" s="1">
        <v>1268</v>
      </c>
      <c r="E1103" s="1">
        <v>46952</v>
      </c>
      <c r="F1103" s="2">
        <v>60459</v>
      </c>
    </row>
    <row r="1104" spans="1:6" x14ac:dyDescent="0.3">
      <c r="A1104">
        <v>2018</v>
      </c>
      <c r="B1104" t="s">
        <v>52</v>
      </c>
      <c r="C1104" t="s">
        <v>47</v>
      </c>
      <c r="D1104" s="1">
        <v>9432</v>
      </c>
      <c r="E1104" s="1">
        <v>475510</v>
      </c>
      <c r="F1104" s="2">
        <v>58047</v>
      </c>
    </row>
    <row r="1105" spans="1:6" x14ac:dyDescent="0.3">
      <c r="A1105">
        <v>2018</v>
      </c>
      <c r="B1105" t="s">
        <v>52</v>
      </c>
      <c r="C1105" t="s">
        <v>48</v>
      </c>
      <c r="D1105">
        <v>600</v>
      </c>
      <c r="E1105" s="1">
        <v>9721</v>
      </c>
      <c r="F1105" s="2">
        <v>67060</v>
      </c>
    </row>
    <row r="1106" spans="1:6" x14ac:dyDescent="0.3">
      <c r="A1106">
        <v>2018</v>
      </c>
      <c r="B1106" t="s">
        <v>54</v>
      </c>
      <c r="C1106" t="s">
        <v>1</v>
      </c>
      <c r="D1106" s="1">
        <v>32481</v>
      </c>
      <c r="E1106" s="1">
        <v>377561</v>
      </c>
      <c r="F1106" s="2">
        <v>41970</v>
      </c>
    </row>
    <row r="1107" spans="1:6" x14ac:dyDescent="0.3">
      <c r="A1107">
        <v>2018</v>
      </c>
      <c r="B1107" t="s">
        <v>54</v>
      </c>
      <c r="C1107" t="s">
        <v>2</v>
      </c>
      <c r="D1107" s="1">
        <v>31775</v>
      </c>
      <c r="E1107" s="1">
        <v>532318</v>
      </c>
      <c r="F1107" s="2">
        <v>46734</v>
      </c>
    </row>
    <row r="1108" spans="1:6" x14ac:dyDescent="0.3">
      <c r="A1108">
        <v>2018</v>
      </c>
      <c r="B1108" t="s">
        <v>54</v>
      </c>
      <c r="C1108" t="s">
        <v>3</v>
      </c>
      <c r="D1108" s="1">
        <v>21642</v>
      </c>
      <c r="E1108" s="1">
        <v>248584</v>
      </c>
      <c r="F1108" s="2">
        <v>41450</v>
      </c>
    </row>
    <row r="1109" spans="1:6" x14ac:dyDescent="0.3">
      <c r="A1109">
        <v>2018</v>
      </c>
      <c r="B1109" t="s">
        <v>54</v>
      </c>
      <c r="C1109" t="s">
        <v>4</v>
      </c>
      <c r="D1109" s="1">
        <v>196511</v>
      </c>
      <c r="E1109" s="1">
        <v>3033009</v>
      </c>
      <c r="F1109" s="2">
        <v>52020</v>
      </c>
    </row>
    <row r="1110" spans="1:6" x14ac:dyDescent="0.3">
      <c r="A1110">
        <v>2018</v>
      </c>
      <c r="B1110" t="s">
        <v>54</v>
      </c>
      <c r="C1110" t="s">
        <v>5</v>
      </c>
      <c r="D1110" s="1">
        <v>35891</v>
      </c>
      <c r="E1110" s="1">
        <v>466602</v>
      </c>
      <c r="F1110" s="2">
        <v>50043</v>
      </c>
    </row>
    <row r="1111" spans="1:6" x14ac:dyDescent="0.3">
      <c r="A1111">
        <v>2018</v>
      </c>
      <c r="B1111" t="s">
        <v>54</v>
      </c>
      <c r="C1111" t="s">
        <v>6</v>
      </c>
      <c r="D1111" s="1">
        <v>24902</v>
      </c>
      <c r="E1111" s="1">
        <v>296173</v>
      </c>
      <c r="F1111" s="2">
        <v>51041</v>
      </c>
    </row>
    <row r="1112" spans="1:6" x14ac:dyDescent="0.3">
      <c r="A1112">
        <v>2018</v>
      </c>
      <c r="B1112" t="s">
        <v>54</v>
      </c>
      <c r="C1112" t="s">
        <v>7</v>
      </c>
      <c r="D1112" s="1">
        <v>6850</v>
      </c>
      <c r="E1112" s="1">
        <v>79300</v>
      </c>
      <c r="F1112" s="2">
        <v>40843</v>
      </c>
    </row>
    <row r="1113" spans="1:6" x14ac:dyDescent="0.3">
      <c r="A1113">
        <v>2018</v>
      </c>
      <c r="B1113" t="s">
        <v>54</v>
      </c>
      <c r="C1113" t="s">
        <v>8</v>
      </c>
      <c r="D1113" s="1">
        <v>139486</v>
      </c>
      <c r="E1113" s="1">
        <v>1772605</v>
      </c>
      <c r="F1113" s="2">
        <v>44766</v>
      </c>
    </row>
    <row r="1114" spans="1:6" x14ac:dyDescent="0.3">
      <c r="A1114">
        <v>2018</v>
      </c>
      <c r="B1114" t="s">
        <v>54</v>
      </c>
      <c r="C1114" t="s">
        <v>9</v>
      </c>
      <c r="D1114" s="1">
        <v>60996</v>
      </c>
      <c r="E1114" s="1">
        <v>934259</v>
      </c>
      <c r="F1114" s="2">
        <v>49352</v>
      </c>
    </row>
    <row r="1115" spans="1:6" x14ac:dyDescent="0.3">
      <c r="A1115">
        <v>2018</v>
      </c>
      <c r="B1115" t="s">
        <v>54</v>
      </c>
      <c r="C1115" t="s">
        <v>10</v>
      </c>
      <c r="D1115" s="1">
        <v>11969</v>
      </c>
      <c r="E1115" s="1">
        <v>139473</v>
      </c>
      <c r="F1115" s="2">
        <v>39972</v>
      </c>
    </row>
    <row r="1116" spans="1:6" x14ac:dyDescent="0.3">
      <c r="A1116">
        <v>2018</v>
      </c>
      <c r="B1116" t="s">
        <v>54</v>
      </c>
      <c r="C1116" t="s">
        <v>11</v>
      </c>
      <c r="D1116" s="1">
        <v>78063</v>
      </c>
      <c r="E1116" s="1">
        <v>1192654</v>
      </c>
      <c r="F1116" s="2">
        <v>51570</v>
      </c>
    </row>
    <row r="1117" spans="1:6" x14ac:dyDescent="0.3">
      <c r="A1117">
        <v>2018</v>
      </c>
      <c r="B1117" t="s">
        <v>54</v>
      </c>
      <c r="C1117" t="s">
        <v>12</v>
      </c>
      <c r="D1117" s="1">
        <v>40681</v>
      </c>
      <c r="E1117" s="1">
        <v>591234</v>
      </c>
      <c r="F1117" s="2">
        <v>42092</v>
      </c>
    </row>
    <row r="1118" spans="1:6" x14ac:dyDescent="0.3">
      <c r="A1118">
        <v>2018</v>
      </c>
      <c r="B1118" t="s">
        <v>54</v>
      </c>
      <c r="C1118" t="s">
        <v>13</v>
      </c>
      <c r="D1118" s="1">
        <v>23521</v>
      </c>
      <c r="E1118" s="1">
        <v>309603</v>
      </c>
      <c r="F1118" s="2">
        <v>40539</v>
      </c>
    </row>
    <row r="1119" spans="1:6" x14ac:dyDescent="0.3">
      <c r="A1119">
        <v>2018</v>
      </c>
      <c r="B1119" t="s">
        <v>54</v>
      </c>
      <c r="C1119" t="s">
        <v>14</v>
      </c>
      <c r="D1119" s="1">
        <v>20370</v>
      </c>
      <c r="E1119" s="1">
        <v>263858</v>
      </c>
      <c r="F1119" s="2">
        <v>42235</v>
      </c>
    </row>
    <row r="1120" spans="1:6" x14ac:dyDescent="0.3">
      <c r="A1120">
        <v>2018</v>
      </c>
      <c r="B1120" t="s">
        <v>54</v>
      </c>
      <c r="C1120" t="s">
        <v>15</v>
      </c>
      <c r="D1120" s="1">
        <v>28056</v>
      </c>
      <c r="E1120" s="1">
        <v>399946</v>
      </c>
      <c r="F1120" s="2">
        <v>42623</v>
      </c>
    </row>
    <row r="1121" spans="1:6" x14ac:dyDescent="0.3">
      <c r="A1121">
        <v>2018</v>
      </c>
      <c r="B1121" t="s">
        <v>54</v>
      </c>
      <c r="C1121" t="s">
        <v>16</v>
      </c>
      <c r="D1121" s="1">
        <v>30545</v>
      </c>
      <c r="E1121" s="1">
        <v>377555</v>
      </c>
      <c r="F1121" s="2">
        <v>42196</v>
      </c>
    </row>
    <row r="1122" spans="1:6" x14ac:dyDescent="0.3">
      <c r="A1122">
        <v>2018</v>
      </c>
      <c r="B1122" t="s">
        <v>54</v>
      </c>
      <c r="C1122" t="s">
        <v>17</v>
      </c>
      <c r="D1122" s="1">
        <v>10761</v>
      </c>
      <c r="E1122" s="1">
        <v>118191</v>
      </c>
      <c r="F1122" s="2">
        <v>37589</v>
      </c>
    </row>
    <row r="1123" spans="1:6" x14ac:dyDescent="0.3">
      <c r="A1123">
        <v>2018</v>
      </c>
      <c r="B1123" t="s">
        <v>54</v>
      </c>
      <c r="C1123" t="s">
        <v>18</v>
      </c>
      <c r="D1123" s="1">
        <v>32767</v>
      </c>
      <c r="E1123" s="1">
        <v>462590</v>
      </c>
      <c r="F1123" s="2">
        <v>46648</v>
      </c>
    </row>
    <row r="1124" spans="1:6" x14ac:dyDescent="0.3">
      <c r="A1124">
        <v>2018</v>
      </c>
      <c r="B1124" t="s">
        <v>54</v>
      </c>
      <c r="C1124" t="s">
        <v>19</v>
      </c>
      <c r="D1124" s="1">
        <v>42171</v>
      </c>
      <c r="E1124" s="1">
        <v>577061</v>
      </c>
      <c r="F1124" s="2">
        <v>52937</v>
      </c>
    </row>
    <row r="1125" spans="1:6" x14ac:dyDescent="0.3">
      <c r="A1125">
        <v>2018</v>
      </c>
      <c r="B1125" t="s">
        <v>54</v>
      </c>
      <c r="C1125" t="s">
        <v>20</v>
      </c>
      <c r="D1125" s="1">
        <v>52459</v>
      </c>
      <c r="E1125" s="1">
        <v>786892</v>
      </c>
      <c r="F1125" s="2">
        <v>47200</v>
      </c>
    </row>
    <row r="1126" spans="1:6" x14ac:dyDescent="0.3">
      <c r="A1126">
        <v>2018</v>
      </c>
      <c r="B1126" t="s">
        <v>54</v>
      </c>
      <c r="C1126" t="s">
        <v>21</v>
      </c>
      <c r="D1126" s="1">
        <v>37272</v>
      </c>
      <c r="E1126" s="1">
        <v>531669</v>
      </c>
      <c r="F1126" s="2">
        <v>49570</v>
      </c>
    </row>
    <row r="1127" spans="1:6" x14ac:dyDescent="0.3">
      <c r="A1127">
        <v>2018</v>
      </c>
      <c r="B1127" t="s">
        <v>54</v>
      </c>
      <c r="C1127" t="s">
        <v>22</v>
      </c>
      <c r="D1127" s="1">
        <v>19763</v>
      </c>
      <c r="E1127" s="1">
        <v>229107</v>
      </c>
      <c r="F1127" s="2">
        <v>36497</v>
      </c>
    </row>
    <row r="1128" spans="1:6" x14ac:dyDescent="0.3">
      <c r="A1128">
        <v>2018</v>
      </c>
      <c r="B1128" t="s">
        <v>54</v>
      </c>
      <c r="C1128" t="s">
        <v>23</v>
      </c>
      <c r="D1128" s="1">
        <v>38808</v>
      </c>
      <c r="E1128" s="1">
        <v>537150</v>
      </c>
      <c r="F1128" s="2">
        <v>42469</v>
      </c>
    </row>
    <row r="1129" spans="1:6" x14ac:dyDescent="0.3">
      <c r="A1129">
        <v>2018</v>
      </c>
      <c r="B1129" t="s">
        <v>54</v>
      </c>
      <c r="C1129" t="s">
        <v>24</v>
      </c>
      <c r="D1129" s="1">
        <v>9250</v>
      </c>
      <c r="E1129" s="1">
        <v>91355</v>
      </c>
      <c r="F1129" s="2">
        <v>39170</v>
      </c>
    </row>
    <row r="1130" spans="1:6" x14ac:dyDescent="0.3">
      <c r="A1130">
        <v>2018</v>
      </c>
      <c r="B1130" t="s">
        <v>54</v>
      </c>
      <c r="C1130" t="s">
        <v>25</v>
      </c>
      <c r="D1130" s="1">
        <v>14923</v>
      </c>
      <c r="E1130" s="1">
        <v>189793</v>
      </c>
      <c r="F1130" s="2">
        <v>39891</v>
      </c>
    </row>
    <row r="1131" spans="1:6" x14ac:dyDescent="0.3">
      <c r="A1131">
        <v>2018</v>
      </c>
      <c r="B1131" t="s">
        <v>54</v>
      </c>
      <c r="C1131" t="s">
        <v>26</v>
      </c>
      <c r="D1131" s="1">
        <v>15829</v>
      </c>
      <c r="E1131" s="1">
        <v>254417</v>
      </c>
      <c r="F1131" s="2">
        <v>44190</v>
      </c>
    </row>
    <row r="1132" spans="1:6" x14ac:dyDescent="0.3">
      <c r="A1132">
        <v>2018</v>
      </c>
      <c r="B1132" t="s">
        <v>54</v>
      </c>
      <c r="C1132" t="s">
        <v>27</v>
      </c>
      <c r="D1132" s="1">
        <v>12509</v>
      </c>
      <c r="E1132" s="1">
        <v>139183</v>
      </c>
      <c r="F1132" s="2">
        <v>47777</v>
      </c>
    </row>
    <row r="1133" spans="1:6" x14ac:dyDescent="0.3">
      <c r="A1133">
        <v>2018</v>
      </c>
      <c r="B1133" t="s">
        <v>54</v>
      </c>
      <c r="C1133" t="s">
        <v>28</v>
      </c>
      <c r="D1133" s="1">
        <v>54238</v>
      </c>
      <c r="E1133" s="1">
        <v>876344</v>
      </c>
      <c r="F1133" s="2">
        <v>53723</v>
      </c>
    </row>
    <row r="1134" spans="1:6" x14ac:dyDescent="0.3">
      <c r="A1134">
        <v>2018</v>
      </c>
      <c r="B1134" t="s">
        <v>54</v>
      </c>
      <c r="C1134" t="s">
        <v>29</v>
      </c>
      <c r="D1134" s="1">
        <v>10758</v>
      </c>
      <c r="E1134" s="1">
        <v>135970</v>
      </c>
      <c r="F1134" s="2">
        <v>38078</v>
      </c>
    </row>
    <row r="1135" spans="1:6" x14ac:dyDescent="0.3">
      <c r="A1135">
        <v>2018</v>
      </c>
      <c r="B1135" t="s">
        <v>54</v>
      </c>
      <c r="C1135" t="s">
        <v>30</v>
      </c>
      <c r="D1135" s="1">
        <v>123741</v>
      </c>
      <c r="E1135" s="1">
        <v>1554768</v>
      </c>
      <c r="F1135" s="2">
        <v>51832</v>
      </c>
    </row>
    <row r="1136" spans="1:6" x14ac:dyDescent="0.3">
      <c r="A1136">
        <v>2018</v>
      </c>
      <c r="B1136" t="s">
        <v>54</v>
      </c>
      <c r="C1136" t="s">
        <v>31</v>
      </c>
      <c r="D1136" s="1">
        <v>61525</v>
      </c>
      <c r="E1136" s="1">
        <v>830550</v>
      </c>
      <c r="F1136" s="2">
        <v>43092</v>
      </c>
    </row>
    <row r="1137" spans="1:6" x14ac:dyDescent="0.3">
      <c r="A1137">
        <v>2018</v>
      </c>
      <c r="B1137" t="s">
        <v>54</v>
      </c>
      <c r="C1137" t="s">
        <v>32</v>
      </c>
      <c r="D1137" s="1">
        <v>7753</v>
      </c>
      <c r="E1137" s="1">
        <v>91635</v>
      </c>
      <c r="F1137" s="2">
        <v>49819</v>
      </c>
    </row>
    <row r="1138" spans="1:6" x14ac:dyDescent="0.3">
      <c r="A1138">
        <v>2018</v>
      </c>
      <c r="B1138" t="s">
        <v>54</v>
      </c>
      <c r="C1138" t="s">
        <v>33</v>
      </c>
      <c r="D1138" s="1">
        <v>68615</v>
      </c>
      <c r="E1138" s="1">
        <v>1017249</v>
      </c>
      <c r="F1138" s="2">
        <v>44247</v>
      </c>
    </row>
    <row r="1139" spans="1:6" x14ac:dyDescent="0.3">
      <c r="A1139">
        <v>2018</v>
      </c>
      <c r="B1139" t="s">
        <v>54</v>
      </c>
      <c r="C1139" t="s">
        <v>34</v>
      </c>
      <c r="D1139" s="1">
        <v>23748</v>
      </c>
      <c r="E1139" s="1">
        <v>297631</v>
      </c>
      <c r="F1139" s="2">
        <v>41554</v>
      </c>
    </row>
    <row r="1140" spans="1:6" x14ac:dyDescent="0.3">
      <c r="A1140">
        <v>2018</v>
      </c>
      <c r="B1140" t="s">
        <v>54</v>
      </c>
      <c r="C1140" t="s">
        <v>35</v>
      </c>
      <c r="D1140" s="1">
        <v>26503</v>
      </c>
      <c r="E1140" s="1">
        <v>349656</v>
      </c>
      <c r="F1140" s="2">
        <v>44347</v>
      </c>
    </row>
    <row r="1141" spans="1:6" x14ac:dyDescent="0.3">
      <c r="A1141">
        <v>2018</v>
      </c>
      <c r="B1141" t="s">
        <v>54</v>
      </c>
      <c r="C1141" t="s">
        <v>36</v>
      </c>
      <c r="D1141" s="1">
        <v>74845</v>
      </c>
      <c r="E1141" s="1">
        <v>1117054</v>
      </c>
      <c r="F1141" s="2">
        <v>45000</v>
      </c>
    </row>
    <row r="1142" spans="1:6" x14ac:dyDescent="0.3">
      <c r="A1142">
        <v>2018</v>
      </c>
      <c r="B1142" t="s">
        <v>54</v>
      </c>
      <c r="C1142" t="s">
        <v>37</v>
      </c>
      <c r="D1142" s="1">
        <v>7658</v>
      </c>
      <c r="E1142" s="1">
        <v>76762</v>
      </c>
      <c r="F1142" s="2">
        <v>43902</v>
      </c>
    </row>
    <row r="1143" spans="1:6" x14ac:dyDescent="0.3">
      <c r="A1143">
        <v>2018</v>
      </c>
      <c r="B1143" t="s">
        <v>54</v>
      </c>
      <c r="C1143" t="s">
        <v>38</v>
      </c>
      <c r="D1143" s="1">
        <v>30013</v>
      </c>
      <c r="E1143" s="1">
        <v>402308</v>
      </c>
      <c r="F1143" s="2">
        <v>39429</v>
      </c>
    </row>
    <row r="1144" spans="1:6" x14ac:dyDescent="0.3">
      <c r="A1144">
        <v>2018</v>
      </c>
      <c r="B1144" t="s">
        <v>54</v>
      </c>
      <c r="C1144" t="s">
        <v>39</v>
      </c>
      <c r="D1144" s="1">
        <v>8059</v>
      </c>
      <c r="E1144" s="1">
        <v>85734</v>
      </c>
      <c r="F1144" s="2">
        <v>39650</v>
      </c>
    </row>
    <row r="1145" spans="1:6" x14ac:dyDescent="0.3">
      <c r="A1145">
        <v>2018</v>
      </c>
      <c r="B1145" t="s">
        <v>54</v>
      </c>
      <c r="C1145" t="s">
        <v>40</v>
      </c>
      <c r="D1145" s="1">
        <v>40040</v>
      </c>
      <c r="E1145" s="1">
        <v>623566</v>
      </c>
      <c r="F1145" s="2">
        <v>46137</v>
      </c>
    </row>
    <row r="1146" spans="1:6" x14ac:dyDescent="0.3">
      <c r="A1146">
        <v>2018</v>
      </c>
      <c r="B1146" t="s">
        <v>54</v>
      </c>
      <c r="C1146" t="s">
        <v>41</v>
      </c>
      <c r="D1146" s="1">
        <v>147447</v>
      </c>
      <c r="E1146" s="1">
        <v>2465009</v>
      </c>
      <c r="F1146" s="2">
        <v>52337</v>
      </c>
    </row>
    <row r="1147" spans="1:6" x14ac:dyDescent="0.3">
      <c r="A1147">
        <v>2018</v>
      </c>
      <c r="B1147" t="s">
        <v>54</v>
      </c>
      <c r="C1147" t="s">
        <v>42</v>
      </c>
      <c r="D1147" s="1">
        <v>19531</v>
      </c>
      <c r="E1147" s="1">
        <v>284283</v>
      </c>
      <c r="F1147" s="2">
        <v>44163</v>
      </c>
    </row>
    <row r="1148" spans="1:6" x14ac:dyDescent="0.3">
      <c r="A1148">
        <v>2018</v>
      </c>
      <c r="B1148" t="s">
        <v>54</v>
      </c>
      <c r="C1148" t="s">
        <v>43</v>
      </c>
      <c r="D1148" s="1">
        <v>5084</v>
      </c>
      <c r="E1148" s="1">
        <v>54476</v>
      </c>
      <c r="F1148" s="2">
        <v>40351</v>
      </c>
    </row>
    <row r="1149" spans="1:6" x14ac:dyDescent="0.3">
      <c r="A1149">
        <v>2018</v>
      </c>
      <c r="B1149" t="s">
        <v>54</v>
      </c>
      <c r="C1149" t="s">
        <v>44</v>
      </c>
      <c r="D1149" s="1">
        <v>43180</v>
      </c>
      <c r="E1149" s="1">
        <v>650233</v>
      </c>
      <c r="F1149" s="2">
        <v>43886</v>
      </c>
    </row>
    <row r="1150" spans="1:6" x14ac:dyDescent="0.3">
      <c r="A1150">
        <v>2018</v>
      </c>
      <c r="B1150" t="s">
        <v>54</v>
      </c>
      <c r="C1150" t="s">
        <v>45</v>
      </c>
      <c r="D1150" s="1">
        <v>39324</v>
      </c>
      <c r="E1150" s="1">
        <v>621384</v>
      </c>
      <c r="F1150" s="2">
        <v>63994</v>
      </c>
    </row>
    <row r="1151" spans="1:6" x14ac:dyDescent="0.3">
      <c r="A1151">
        <v>2018</v>
      </c>
      <c r="B1151" t="s">
        <v>54</v>
      </c>
      <c r="C1151" t="s">
        <v>46</v>
      </c>
      <c r="D1151" s="1">
        <v>10925</v>
      </c>
      <c r="E1151" s="1">
        <v>128211</v>
      </c>
      <c r="F1151" s="2">
        <v>38698</v>
      </c>
    </row>
    <row r="1152" spans="1:6" x14ac:dyDescent="0.3">
      <c r="A1152">
        <v>2018</v>
      </c>
      <c r="B1152" t="s">
        <v>54</v>
      </c>
      <c r="C1152" t="s">
        <v>47</v>
      </c>
      <c r="D1152" s="1">
        <v>36496</v>
      </c>
      <c r="E1152" s="1">
        <v>541333</v>
      </c>
      <c r="F1152" s="2">
        <v>41512</v>
      </c>
    </row>
    <row r="1153" spans="1:6" x14ac:dyDescent="0.3">
      <c r="A1153">
        <v>2018</v>
      </c>
      <c r="B1153" t="s">
        <v>54</v>
      </c>
      <c r="C1153" t="s">
        <v>48</v>
      </c>
      <c r="D1153" s="1">
        <v>4830</v>
      </c>
      <c r="E1153" s="1">
        <v>49819</v>
      </c>
      <c r="F1153" s="2">
        <v>42737</v>
      </c>
    </row>
    <row r="1154" spans="1:6" x14ac:dyDescent="0.3">
      <c r="A1154">
        <v>2018</v>
      </c>
      <c r="B1154" t="s">
        <v>53</v>
      </c>
      <c r="C1154" t="s">
        <v>1</v>
      </c>
      <c r="D1154" s="1">
        <v>2168</v>
      </c>
      <c r="E1154" s="1">
        <v>21030</v>
      </c>
      <c r="F1154" s="2">
        <v>60025</v>
      </c>
    </row>
    <row r="1155" spans="1:6" x14ac:dyDescent="0.3">
      <c r="A1155">
        <v>2018</v>
      </c>
      <c r="B1155" t="s">
        <v>53</v>
      </c>
      <c r="C1155" t="s">
        <v>2</v>
      </c>
      <c r="D1155" s="1">
        <v>3113</v>
      </c>
      <c r="E1155" s="1">
        <v>47340</v>
      </c>
      <c r="F1155" s="2">
        <v>75499</v>
      </c>
    </row>
    <row r="1156" spans="1:6" x14ac:dyDescent="0.3">
      <c r="A1156">
        <v>2018</v>
      </c>
      <c r="B1156" t="s">
        <v>53</v>
      </c>
      <c r="C1156" t="s">
        <v>3</v>
      </c>
      <c r="D1156" s="1">
        <v>1210</v>
      </c>
      <c r="E1156" s="1">
        <v>10913</v>
      </c>
      <c r="F1156" s="2">
        <v>53828</v>
      </c>
    </row>
    <row r="1157" spans="1:6" x14ac:dyDescent="0.3">
      <c r="A1157">
        <v>2018</v>
      </c>
      <c r="B1157" t="s">
        <v>53</v>
      </c>
      <c r="C1157" t="s">
        <v>4</v>
      </c>
      <c r="D1157" s="1">
        <v>26592</v>
      </c>
      <c r="E1157" s="1">
        <v>525771</v>
      </c>
      <c r="F1157" s="2">
        <v>188173</v>
      </c>
    </row>
    <row r="1158" spans="1:6" x14ac:dyDescent="0.3">
      <c r="A1158">
        <v>2018</v>
      </c>
      <c r="B1158" t="s">
        <v>53</v>
      </c>
      <c r="C1158" t="s">
        <v>5</v>
      </c>
      <c r="D1158" s="1">
        <v>4173</v>
      </c>
      <c r="E1158" s="1">
        <v>75076</v>
      </c>
      <c r="F1158" s="2">
        <v>100735</v>
      </c>
    </row>
    <row r="1159" spans="1:6" x14ac:dyDescent="0.3">
      <c r="A1159">
        <v>2018</v>
      </c>
      <c r="B1159" t="s">
        <v>53</v>
      </c>
      <c r="C1159" t="s">
        <v>6</v>
      </c>
      <c r="D1159" s="1">
        <v>2306</v>
      </c>
      <c r="E1159" s="1">
        <v>31734</v>
      </c>
      <c r="F1159" s="2">
        <v>110642</v>
      </c>
    </row>
    <row r="1160" spans="1:6" x14ac:dyDescent="0.3">
      <c r="A1160">
        <v>2018</v>
      </c>
      <c r="B1160" t="s">
        <v>53</v>
      </c>
      <c r="C1160" t="s">
        <v>7</v>
      </c>
      <c r="D1160">
        <v>433</v>
      </c>
      <c r="E1160" s="1">
        <v>4065</v>
      </c>
      <c r="F1160" s="2">
        <v>65782</v>
      </c>
    </row>
    <row r="1161" spans="1:6" x14ac:dyDescent="0.3">
      <c r="A1161">
        <v>2018</v>
      </c>
      <c r="B1161" t="s">
        <v>53</v>
      </c>
      <c r="C1161" t="s">
        <v>8</v>
      </c>
      <c r="D1161" s="1">
        <v>11205</v>
      </c>
      <c r="E1161" s="1">
        <v>138995</v>
      </c>
      <c r="F1161" s="2">
        <v>81168</v>
      </c>
    </row>
    <row r="1162" spans="1:6" x14ac:dyDescent="0.3">
      <c r="A1162">
        <v>2018</v>
      </c>
      <c r="B1162" t="s">
        <v>53</v>
      </c>
      <c r="C1162" t="s">
        <v>9</v>
      </c>
      <c r="D1162" s="1">
        <v>5113</v>
      </c>
      <c r="E1162" s="1">
        <v>114231</v>
      </c>
      <c r="F1162" s="2">
        <v>96613</v>
      </c>
    </row>
    <row r="1163" spans="1:6" x14ac:dyDescent="0.3">
      <c r="A1163">
        <v>2018</v>
      </c>
      <c r="B1163" t="s">
        <v>53</v>
      </c>
      <c r="C1163" t="s">
        <v>10</v>
      </c>
      <c r="D1163" s="1">
        <v>1223</v>
      </c>
      <c r="E1163" s="1">
        <v>8798</v>
      </c>
      <c r="F1163" s="2">
        <v>52761</v>
      </c>
    </row>
    <row r="1164" spans="1:6" x14ac:dyDescent="0.3">
      <c r="A1164">
        <v>2018</v>
      </c>
      <c r="B1164" t="s">
        <v>53</v>
      </c>
      <c r="C1164" t="s">
        <v>11</v>
      </c>
      <c r="D1164" s="1">
        <v>6688</v>
      </c>
      <c r="E1164" s="1">
        <v>94330</v>
      </c>
      <c r="F1164" s="2">
        <v>91164</v>
      </c>
    </row>
    <row r="1165" spans="1:6" x14ac:dyDescent="0.3">
      <c r="A1165">
        <v>2018</v>
      </c>
      <c r="B1165" t="s">
        <v>53</v>
      </c>
      <c r="C1165" t="s">
        <v>12</v>
      </c>
      <c r="D1165" s="1">
        <v>2123</v>
      </c>
      <c r="E1165" s="1">
        <v>29375</v>
      </c>
      <c r="F1165" s="2">
        <v>60371</v>
      </c>
    </row>
    <row r="1166" spans="1:6" x14ac:dyDescent="0.3">
      <c r="A1166">
        <v>2018</v>
      </c>
      <c r="B1166" t="s">
        <v>53</v>
      </c>
      <c r="C1166" t="s">
        <v>13</v>
      </c>
      <c r="D1166" s="1">
        <v>1742</v>
      </c>
      <c r="E1166" s="1">
        <v>22018</v>
      </c>
      <c r="F1166" s="2">
        <v>58519</v>
      </c>
    </row>
    <row r="1167" spans="1:6" x14ac:dyDescent="0.3">
      <c r="A1167">
        <v>2018</v>
      </c>
      <c r="B1167" t="s">
        <v>53</v>
      </c>
      <c r="C1167" t="s">
        <v>14</v>
      </c>
      <c r="D1167" s="1">
        <v>1308</v>
      </c>
      <c r="E1167" s="1">
        <v>18664</v>
      </c>
      <c r="F1167" s="2">
        <v>63399</v>
      </c>
    </row>
    <row r="1168" spans="1:6" x14ac:dyDescent="0.3">
      <c r="A1168">
        <v>2018</v>
      </c>
      <c r="B1168" t="s">
        <v>53</v>
      </c>
      <c r="C1168" t="s">
        <v>15</v>
      </c>
      <c r="D1168" s="1">
        <v>1785</v>
      </c>
      <c r="E1168" s="1">
        <v>21989</v>
      </c>
      <c r="F1168" s="2">
        <v>54629</v>
      </c>
    </row>
    <row r="1169" spans="1:6" x14ac:dyDescent="0.3">
      <c r="A1169">
        <v>2018</v>
      </c>
      <c r="B1169" t="s">
        <v>53</v>
      </c>
      <c r="C1169" t="s">
        <v>16</v>
      </c>
      <c r="D1169" s="1">
        <v>1716</v>
      </c>
      <c r="E1169" s="1">
        <v>22869</v>
      </c>
      <c r="F1169" s="2">
        <v>58223</v>
      </c>
    </row>
    <row r="1170" spans="1:6" x14ac:dyDescent="0.3">
      <c r="A1170">
        <v>2018</v>
      </c>
      <c r="B1170" t="s">
        <v>53</v>
      </c>
      <c r="C1170" t="s">
        <v>17</v>
      </c>
      <c r="D1170">
        <v>849</v>
      </c>
      <c r="E1170" s="1">
        <v>7397</v>
      </c>
      <c r="F1170" s="2">
        <v>54502</v>
      </c>
    </row>
    <row r="1171" spans="1:6" x14ac:dyDescent="0.3">
      <c r="A1171">
        <v>2018</v>
      </c>
      <c r="B1171" t="s">
        <v>53</v>
      </c>
      <c r="C1171" t="s">
        <v>18</v>
      </c>
      <c r="D1171" s="1">
        <v>2737</v>
      </c>
      <c r="E1171" s="1">
        <v>36210</v>
      </c>
      <c r="F1171" s="2">
        <v>92844</v>
      </c>
    </row>
    <row r="1172" spans="1:6" x14ac:dyDescent="0.3">
      <c r="A1172">
        <v>2018</v>
      </c>
      <c r="B1172" t="s">
        <v>53</v>
      </c>
      <c r="C1172" t="s">
        <v>19</v>
      </c>
      <c r="D1172" s="1">
        <v>5379</v>
      </c>
      <c r="E1172" s="1">
        <v>91783</v>
      </c>
      <c r="F1172" s="2">
        <v>123118</v>
      </c>
    </row>
    <row r="1173" spans="1:6" x14ac:dyDescent="0.3">
      <c r="A1173">
        <v>2018</v>
      </c>
      <c r="B1173" t="s">
        <v>53</v>
      </c>
      <c r="C1173" t="s">
        <v>20</v>
      </c>
      <c r="D1173" s="1">
        <v>6287</v>
      </c>
      <c r="E1173" s="1">
        <v>56247</v>
      </c>
      <c r="F1173" s="2">
        <v>73556</v>
      </c>
    </row>
    <row r="1174" spans="1:6" x14ac:dyDescent="0.3">
      <c r="A1174">
        <v>2018</v>
      </c>
      <c r="B1174" t="s">
        <v>53</v>
      </c>
      <c r="C1174" t="s">
        <v>21</v>
      </c>
      <c r="D1174" s="1">
        <v>3977</v>
      </c>
      <c r="E1174" s="1">
        <v>49170</v>
      </c>
      <c r="F1174" s="2">
        <v>78903</v>
      </c>
    </row>
    <row r="1175" spans="1:6" x14ac:dyDescent="0.3">
      <c r="A1175">
        <v>2018</v>
      </c>
      <c r="B1175" t="s">
        <v>53</v>
      </c>
      <c r="C1175" t="s">
        <v>22</v>
      </c>
      <c r="D1175">
        <v>940</v>
      </c>
      <c r="E1175" s="1">
        <v>10980</v>
      </c>
      <c r="F1175" s="2">
        <v>49173</v>
      </c>
    </row>
    <row r="1176" spans="1:6" x14ac:dyDescent="0.3">
      <c r="A1176">
        <v>2018</v>
      </c>
      <c r="B1176" t="s">
        <v>53</v>
      </c>
      <c r="C1176" t="s">
        <v>23</v>
      </c>
      <c r="D1176" s="1">
        <v>3049</v>
      </c>
      <c r="E1176" s="1">
        <v>47666</v>
      </c>
      <c r="F1176" s="2">
        <v>81842</v>
      </c>
    </row>
    <row r="1177" spans="1:6" x14ac:dyDescent="0.3">
      <c r="A1177">
        <v>2018</v>
      </c>
      <c r="B1177" t="s">
        <v>53</v>
      </c>
      <c r="C1177" t="s">
        <v>24</v>
      </c>
      <c r="D1177">
        <v>801</v>
      </c>
      <c r="E1177" s="1">
        <v>6350</v>
      </c>
      <c r="F1177" s="2">
        <v>54475</v>
      </c>
    </row>
    <row r="1178" spans="1:6" x14ac:dyDescent="0.3">
      <c r="A1178">
        <v>2018</v>
      </c>
      <c r="B1178" t="s">
        <v>53</v>
      </c>
      <c r="C1178" t="s">
        <v>25</v>
      </c>
      <c r="D1178">
        <v>973</v>
      </c>
      <c r="E1178" s="1">
        <v>17653</v>
      </c>
      <c r="F1178" s="2">
        <v>64407</v>
      </c>
    </row>
    <row r="1179" spans="1:6" x14ac:dyDescent="0.3">
      <c r="A1179">
        <v>2018</v>
      </c>
      <c r="B1179" t="s">
        <v>53</v>
      </c>
      <c r="C1179" t="s">
        <v>26</v>
      </c>
      <c r="D1179" s="1">
        <v>1541</v>
      </c>
      <c r="E1179" s="1">
        <v>15646</v>
      </c>
      <c r="F1179" s="2">
        <v>70292</v>
      </c>
    </row>
    <row r="1180" spans="1:6" x14ac:dyDescent="0.3">
      <c r="A1180">
        <v>2018</v>
      </c>
      <c r="B1180" t="s">
        <v>53</v>
      </c>
      <c r="C1180" t="s">
        <v>27</v>
      </c>
      <c r="D1180">
        <v>892</v>
      </c>
      <c r="E1180" s="1">
        <v>12351</v>
      </c>
      <c r="F1180" s="2">
        <v>93599</v>
      </c>
    </row>
    <row r="1181" spans="1:6" x14ac:dyDescent="0.3">
      <c r="A1181">
        <v>2018</v>
      </c>
      <c r="B1181" t="s">
        <v>53</v>
      </c>
      <c r="C1181" t="s">
        <v>28</v>
      </c>
      <c r="D1181" s="1">
        <v>3722</v>
      </c>
      <c r="E1181" s="1">
        <v>69519</v>
      </c>
      <c r="F1181" s="2">
        <v>114630</v>
      </c>
    </row>
    <row r="1182" spans="1:6" x14ac:dyDescent="0.3">
      <c r="A1182">
        <v>2018</v>
      </c>
      <c r="B1182" t="s">
        <v>53</v>
      </c>
      <c r="C1182" t="s">
        <v>29</v>
      </c>
      <c r="D1182">
        <v>987</v>
      </c>
      <c r="E1182" s="1">
        <v>12015</v>
      </c>
      <c r="F1182" s="2">
        <v>53204</v>
      </c>
    </row>
    <row r="1183" spans="1:6" x14ac:dyDescent="0.3">
      <c r="A1183">
        <v>2018</v>
      </c>
      <c r="B1183" t="s">
        <v>53</v>
      </c>
      <c r="C1183" t="s">
        <v>30</v>
      </c>
      <c r="D1183" s="1">
        <v>12672</v>
      </c>
      <c r="E1183" s="1">
        <v>275598</v>
      </c>
      <c r="F1183" s="2">
        <v>129853</v>
      </c>
    </row>
    <row r="1184" spans="1:6" x14ac:dyDescent="0.3">
      <c r="A1184">
        <v>2018</v>
      </c>
      <c r="B1184" t="s">
        <v>53</v>
      </c>
      <c r="C1184" t="s">
        <v>31</v>
      </c>
      <c r="D1184" s="1">
        <v>5238</v>
      </c>
      <c r="E1184" s="1">
        <v>79945</v>
      </c>
      <c r="F1184" s="2">
        <v>83920</v>
      </c>
    </row>
    <row r="1185" spans="1:6" x14ac:dyDescent="0.3">
      <c r="A1185">
        <v>2018</v>
      </c>
      <c r="B1185" t="s">
        <v>53</v>
      </c>
      <c r="C1185" t="s">
        <v>32</v>
      </c>
      <c r="D1185">
        <v>395</v>
      </c>
      <c r="E1185" s="1">
        <v>6221</v>
      </c>
      <c r="F1185" s="2">
        <v>70208</v>
      </c>
    </row>
    <row r="1186" spans="1:6" x14ac:dyDescent="0.3">
      <c r="A1186">
        <v>2018</v>
      </c>
      <c r="B1186" t="s">
        <v>53</v>
      </c>
      <c r="C1186" t="s">
        <v>33</v>
      </c>
      <c r="D1186" s="1">
        <v>4616</v>
      </c>
      <c r="E1186" s="1">
        <v>70930</v>
      </c>
      <c r="F1186" s="2">
        <v>70006</v>
      </c>
    </row>
    <row r="1187" spans="1:6" x14ac:dyDescent="0.3">
      <c r="A1187">
        <v>2018</v>
      </c>
      <c r="B1187" t="s">
        <v>53</v>
      </c>
      <c r="C1187" t="s">
        <v>34</v>
      </c>
      <c r="D1187" s="1">
        <v>1469</v>
      </c>
      <c r="E1187" s="1">
        <v>19859</v>
      </c>
      <c r="F1187" s="2">
        <v>58997</v>
      </c>
    </row>
    <row r="1188" spans="1:6" x14ac:dyDescent="0.3">
      <c r="A1188">
        <v>2018</v>
      </c>
      <c r="B1188" t="s">
        <v>53</v>
      </c>
      <c r="C1188" t="s">
        <v>35</v>
      </c>
      <c r="D1188" s="1">
        <v>3768</v>
      </c>
      <c r="E1188" s="1">
        <v>34277</v>
      </c>
      <c r="F1188" s="2">
        <v>87733</v>
      </c>
    </row>
    <row r="1189" spans="1:6" x14ac:dyDescent="0.3">
      <c r="A1189">
        <v>2018</v>
      </c>
      <c r="B1189" t="s">
        <v>53</v>
      </c>
      <c r="C1189" t="s">
        <v>36</v>
      </c>
      <c r="D1189" s="1">
        <v>4896</v>
      </c>
      <c r="E1189" s="1">
        <v>85970</v>
      </c>
      <c r="F1189" s="2">
        <v>87091</v>
      </c>
    </row>
    <row r="1190" spans="1:6" x14ac:dyDescent="0.3">
      <c r="A1190">
        <v>2018</v>
      </c>
      <c r="B1190" t="s">
        <v>53</v>
      </c>
      <c r="C1190" t="s">
        <v>37</v>
      </c>
      <c r="D1190">
        <v>715</v>
      </c>
      <c r="E1190" s="1">
        <v>5930</v>
      </c>
      <c r="F1190" s="2">
        <v>74327</v>
      </c>
    </row>
    <row r="1191" spans="1:6" x14ac:dyDescent="0.3">
      <c r="A1191">
        <v>2018</v>
      </c>
      <c r="B1191" t="s">
        <v>53</v>
      </c>
      <c r="C1191" t="s">
        <v>38</v>
      </c>
      <c r="D1191" s="1">
        <v>2548</v>
      </c>
      <c r="E1191" s="1">
        <v>28067</v>
      </c>
      <c r="F1191" s="2">
        <v>61977</v>
      </c>
    </row>
    <row r="1192" spans="1:6" x14ac:dyDescent="0.3">
      <c r="A1192">
        <v>2018</v>
      </c>
      <c r="B1192" t="s">
        <v>53</v>
      </c>
      <c r="C1192" t="s">
        <v>39</v>
      </c>
      <c r="D1192">
        <v>561</v>
      </c>
      <c r="E1192" s="1">
        <v>5589</v>
      </c>
      <c r="F1192" s="2">
        <v>49334</v>
      </c>
    </row>
    <row r="1193" spans="1:6" x14ac:dyDescent="0.3">
      <c r="A1193">
        <v>2018</v>
      </c>
      <c r="B1193" t="s">
        <v>53</v>
      </c>
      <c r="C1193" t="s">
        <v>40</v>
      </c>
      <c r="D1193" s="1">
        <v>3519</v>
      </c>
      <c r="E1193" s="1">
        <v>44851</v>
      </c>
      <c r="F1193" s="2">
        <v>73821</v>
      </c>
    </row>
    <row r="1194" spans="1:6" x14ac:dyDescent="0.3">
      <c r="A1194">
        <v>2018</v>
      </c>
      <c r="B1194" t="s">
        <v>53</v>
      </c>
      <c r="C1194" t="s">
        <v>41</v>
      </c>
      <c r="D1194" s="1">
        <v>9828</v>
      </c>
      <c r="E1194" s="1">
        <v>203822</v>
      </c>
      <c r="F1194" s="2">
        <v>87085</v>
      </c>
    </row>
    <row r="1195" spans="1:6" x14ac:dyDescent="0.3">
      <c r="A1195">
        <v>2018</v>
      </c>
      <c r="B1195" t="s">
        <v>53</v>
      </c>
      <c r="C1195" t="s">
        <v>42</v>
      </c>
      <c r="D1195" s="1">
        <v>2489</v>
      </c>
      <c r="E1195" s="1">
        <v>36783</v>
      </c>
      <c r="F1195" s="2">
        <v>78404</v>
      </c>
    </row>
    <row r="1196" spans="1:6" x14ac:dyDescent="0.3">
      <c r="A1196">
        <v>2018</v>
      </c>
      <c r="B1196" t="s">
        <v>53</v>
      </c>
      <c r="C1196" t="s">
        <v>43</v>
      </c>
      <c r="D1196">
        <v>505</v>
      </c>
      <c r="E1196" s="1">
        <v>4280</v>
      </c>
      <c r="F1196" s="2">
        <v>59800</v>
      </c>
    </row>
    <row r="1197" spans="1:6" x14ac:dyDescent="0.3">
      <c r="A1197">
        <v>2018</v>
      </c>
      <c r="B1197" t="s">
        <v>53</v>
      </c>
      <c r="C1197" t="s">
        <v>44</v>
      </c>
      <c r="D1197" s="1">
        <v>4379</v>
      </c>
      <c r="E1197" s="1">
        <v>66998</v>
      </c>
      <c r="F1197" s="2">
        <v>100731</v>
      </c>
    </row>
    <row r="1198" spans="1:6" x14ac:dyDescent="0.3">
      <c r="A1198">
        <v>2018</v>
      </c>
      <c r="B1198" t="s">
        <v>53</v>
      </c>
      <c r="C1198" t="s">
        <v>45</v>
      </c>
      <c r="D1198" s="1">
        <v>4629</v>
      </c>
      <c r="E1198" s="1">
        <v>133126</v>
      </c>
      <c r="F1198" s="2">
        <v>194631</v>
      </c>
    </row>
    <row r="1199" spans="1:6" x14ac:dyDescent="0.3">
      <c r="A1199">
        <v>2018</v>
      </c>
      <c r="B1199" t="s">
        <v>53</v>
      </c>
      <c r="C1199" t="s">
        <v>46</v>
      </c>
      <c r="D1199">
        <v>789</v>
      </c>
      <c r="E1199" s="1">
        <v>8288</v>
      </c>
      <c r="F1199" s="2">
        <v>52508</v>
      </c>
    </row>
    <row r="1200" spans="1:6" x14ac:dyDescent="0.3">
      <c r="A1200">
        <v>2018</v>
      </c>
      <c r="B1200" t="s">
        <v>53</v>
      </c>
      <c r="C1200" t="s">
        <v>47</v>
      </c>
      <c r="D1200" s="1">
        <v>2298</v>
      </c>
      <c r="E1200" s="1">
        <v>47152</v>
      </c>
      <c r="F1200" s="2">
        <v>75414</v>
      </c>
    </row>
    <row r="1201" spans="1:6" x14ac:dyDescent="0.3">
      <c r="A1201">
        <v>2018</v>
      </c>
      <c r="B1201" t="s">
        <v>53</v>
      </c>
      <c r="C1201" t="s">
        <v>48</v>
      </c>
      <c r="D1201">
        <v>398</v>
      </c>
      <c r="E1201" s="1">
        <v>3554</v>
      </c>
      <c r="F1201" s="2">
        <v>47401</v>
      </c>
    </row>
    <row r="1202" spans="1:6" x14ac:dyDescent="0.3">
      <c r="A1202">
        <v>2018</v>
      </c>
      <c r="B1202" t="s">
        <v>56</v>
      </c>
      <c r="C1202" t="s">
        <v>1</v>
      </c>
      <c r="D1202" s="1">
        <v>13364</v>
      </c>
      <c r="E1202" s="1">
        <v>94561</v>
      </c>
      <c r="F1202" s="2">
        <v>69240</v>
      </c>
    </row>
    <row r="1203" spans="1:6" x14ac:dyDescent="0.3">
      <c r="A1203">
        <v>2018</v>
      </c>
      <c r="B1203" t="s">
        <v>56</v>
      </c>
      <c r="C1203" t="s">
        <v>2</v>
      </c>
      <c r="D1203" s="1">
        <v>17978</v>
      </c>
      <c r="E1203" s="1">
        <v>214637</v>
      </c>
      <c r="F1203" s="2">
        <v>70877</v>
      </c>
    </row>
    <row r="1204" spans="1:6" x14ac:dyDescent="0.3">
      <c r="A1204">
        <v>2018</v>
      </c>
      <c r="B1204" t="s">
        <v>56</v>
      </c>
      <c r="C1204" t="s">
        <v>3</v>
      </c>
      <c r="D1204" s="1">
        <v>8418</v>
      </c>
      <c r="E1204" s="1">
        <v>50647</v>
      </c>
      <c r="F1204" s="2">
        <v>58119</v>
      </c>
    </row>
    <row r="1205" spans="1:6" x14ac:dyDescent="0.3">
      <c r="A1205">
        <v>2018</v>
      </c>
      <c r="B1205" t="s">
        <v>56</v>
      </c>
      <c r="C1205" t="s">
        <v>4</v>
      </c>
      <c r="D1205" s="1">
        <v>106953</v>
      </c>
      <c r="E1205" s="1">
        <v>835896</v>
      </c>
      <c r="F1205" s="2">
        <v>107228</v>
      </c>
    </row>
    <row r="1206" spans="1:6" x14ac:dyDescent="0.3">
      <c r="A1206">
        <v>2018</v>
      </c>
      <c r="B1206" t="s">
        <v>56</v>
      </c>
      <c r="C1206" t="s">
        <v>5</v>
      </c>
      <c r="D1206" s="1">
        <v>23326</v>
      </c>
      <c r="E1206" s="1">
        <v>164801</v>
      </c>
      <c r="F1206" s="2">
        <v>84615</v>
      </c>
    </row>
    <row r="1207" spans="1:6" x14ac:dyDescent="0.3">
      <c r="A1207">
        <v>2018</v>
      </c>
      <c r="B1207" t="s">
        <v>56</v>
      </c>
      <c r="C1207" t="s">
        <v>6</v>
      </c>
      <c r="D1207" s="1">
        <v>10879</v>
      </c>
      <c r="E1207" s="1">
        <v>123655</v>
      </c>
      <c r="F1207" s="2">
        <v>155433</v>
      </c>
    </row>
    <row r="1208" spans="1:6" x14ac:dyDescent="0.3">
      <c r="A1208">
        <v>2018</v>
      </c>
      <c r="B1208" t="s">
        <v>56</v>
      </c>
      <c r="C1208" t="s">
        <v>7</v>
      </c>
      <c r="D1208" s="1">
        <v>2859</v>
      </c>
      <c r="E1208" s="1">
        <v>47609</v>
      </c>
      <c r="F1208" s="2">
        <v>95574</v>
      </c>
    </row>
    <row r="1209" spans="1:6" x14ac:dyDescent="0.3">
      <c r="A1209">
        <v>2018</v>
      </c>
      <c r="B1209" t="s">
        <v>56</v>
      </c>
      <c r="C1209" t="s">
        <v>8</v>
      </c>
      <c r="D1209" s="1">
        <v>73412</v>
      </c>
      <c r="E1209" s="1">
        <v>570645</v>
      </c>
      <c r="F1209" s="2">
        <v>75337</v>
      </c>
    </row>
    <row r="1210" spans="1:6" x14ac:dyDescent="0.3">
      <c r="A1210">
        <v>2018</v>
      </c>
      <c r="B1210" t="s">
        <v>56</v>
      </c>
      <c r="C1210" t="s">
        <v>9</v>
      </c>
      <c r="D1210" s="1">
        <v>26225</v>
      </c>
      <c r="E1210" s="1">
        <v>237900</v>
      </c>
      <c r="F1210" s="2">
        <v>84587</v>
      </c>
    </row>
    <row r="1211" spans="1:6" x14ac:dyDescent="0.3">
      <c r="A1211">
        <v>2018</v>
      </c>
      <c r="B1211" t="s">
        <v>56</v>
      </c>
      <c r="C1211" t="s">
        <v>10</v>
      </c>
      <c r="D1211" s="1">
        <v>5824</v>
      </c>
      <c r="E1211" s="1">
        <v>32493</v>
      </c>
      <c r="F1211" s="2">
        <v>56024</v>
      </c>
    </row>
    <row r="1212" spans="1:6" x14ac:dyDescent="0.3">
      <c r="A1212">
        <v>2018</v>
      </c>
      <c r="B1212" t="s">
        <v>56</v>
      </c>
      <c r="C1212" t="s">
        <v>11</v>
      </c>
      <c r="D1212" s="1">
        <v>32448</v>
      </c>
      <c r="E1212" s="1">
        <v>373685</v>
      </c>
      <c r="F1212" s="2">
        <v>109598</v>
      </c>
    </row>
    <row r="1213" spans="1:6" x14ac:dyDescent="0.3">
      <c r="A1213">
        <v>2018</v>
      </c>
      <c r="B1213" t="s">
        <v>56</v>
      </c>
      <c r="C1213" t="s">
        <v>12</v>
      </c>
      <c r="D1213" s="1">
        <v>16542</v>
      </c>
      <c r="E1213" s="1">
        <v>133603</v>
      </c>
      <c r="F1213" s="2">
        <v>65167</v>
      </c>
    </row>
    <row r="1214" spans="1:6" x14ac:dyDescent="0.3">
      <c r="A1214">
        <v>2018</v>
      </c>
      <c r="B1214" t="s">
        <v>56</v>
      </c>
      <c r="C1214" t="s">
        <v>13</v>
      </c>
      <c r="D1214" s="1">
        <v>10213</v>
      </c>
      <c r="E1214" s="1">
        <v>109030</v>
      </c>
      <c r="F1214" s="2">
        <v>73894</v>
      </c>
    </row>
    <row r="1215" spans="1:6" x14ac:dyDescent="0.3">
      <c r="A1215">
        <v>2018</v>
      </c>
      <c r="B1215" t="s">
        <v>56</v>
      </c>
      <c r="C1215" t="s">
        <v>14</v>
      </c>
      <c r="D1215" s="1">
        <v>8870</v>
      </c>
      <c r="E1215" s="1">
        <v>73500</v>
      </c>
      <c r="F1215" s="2">
        <v>67710</v>
      </c>
    </row>
    <row r="1216" spans="1:6" x14ac:dyDescent="0.3">
      <c r="A1216">
        <v>2018</v>
      </c>
      <c r="B1216" t="s">
        <v>56</v>
      </c>
      <c r="C1216" t="s">
        <v>15</v>
      </c>
      <c r="D1216" s="1">
        <v>11035</v>
      </c>
      <c r="E1216" s="1">
        <v>92881</v>
      </c>
      <c r="F1216" s="2">
        <v>67733</v>
      </c>
    </row>
    <row r="1217" spans="1:6" x14ac:dyDescent="0.3">
      <c r="A1217">
        <v>2018</v>
      </c>
      <c r="B1217" t="s">
        <v>56</v>
      </c>
      <c r="C1217" t="s">
        <v>16</v>
      </c>
      <c r="D1217" s="1">
        <v>13754</v>
      </c>
      <c r="E1217" s="1">
        <v>85071</v>
      </c>
      <c r="F1217" s="2">
        <v>62731</v>
      </c>
    </row>
    <row r="1218" spans="1:6" x14ac:dyDescent="0.3">
      <c r="A1218">
        <v>2018</v>
      </c>
      <c r="B1218" t="s">
        <v>56</v>
      </c>
      <c r="C1218" t="s">
        <v>17</v>
      </c>
      <c r="D1218" s="1">
        <v>3804</v>
      </c>
      <c r="E1218" s="1">
        <v>29811</v>
      </c>
      <c r="F1218" s="2">
        <v>68174</v>
      </c>
    </row>
    <row r="1219" spans="1:6" x14ac:dyDescent="0.3">
      <c r="A1219">
        <v>2018</v>
      </c>
      <c r="B1219" t="s">
        <v>56</v>
      </c>
      <c r="C1219" t="s">
        <v>18</v>
      </c>
      <c r="D1219" s="1">
        <v>15277</v>
      </c>
      <c r="E1219" s="1">
        <v>138261</v>
      </c>
      <c r="F1219" s="2">
        <v>94201</v>
      </c>
    </row>
    <row r="1220" spans="1:6" x14ac:dyDescent="0.3">
      <c r="A1220">
        <v>2018</v>
      </c>
      <c r="B1220" t="s">
        <v>56</v>
      </c>
      <c r="C1220" t="s">
        <v>19</v>
      </c>
      <c r="D1220" s="1">
        <v>17504</v>
      </c>
      <c r="E1220" s="1">
        <v>217151</v>
      </c>
      <c r="F1220" s="2">
        <v>144514</v>
      </c>
    </row>
    <row r="1221" spans="1:6" x14ac:dyDescent="0.3">
      <c r="A1221">
        <v>2018</v>
      </c>
      <c r="B1221" t="s">
        <v>56</v>
      </c>
      <c r="C1221" t="s">
        <v>20</v>
      </c>
      <c r="D1221" s="1">
        <v>19082</v>
      </c>
      <c r="E1221" s="1">
        <v>203261</v>
      </c>
      <c r="F1221" s="2">
        <v>71568</v>
      </c>
    </row>
    <row r="1222" spans="1:6" x14ac:dyDescent="0.3">
      <c r="A1222">
        <v>2018</v>
      </c>
      <c r="B1222" t="s">
        <v>56</v>
      </c>
      <c r="C1222" t="s">
        <v>21</v>
      </c>
      <c r="D1222" s="1">
        <v>15877</v>
      </c>
      <c r="E1222" s="1">
        <v>178309</v>
      </c>
      <c r="F1222" s="2">
        <v>95604</v>
      </c>
    </row>
    <row r="1223" spans="1:6" x14ac:dyDescent="0.3">
      <c r="A1223">
        <v>2018</v>
      </c>
      <c r="B1223" t="s">
        <v>56</v>
      </c>
      <c r="C1223" t="s">
        <v>22</v>
      </c>
      <c r="D1223" s="1">
        <v>7959</v>
      </c>
      <c r="E1223" s="1">
        <v>42911</v>
      </c>
      <c r="F1223" s="2">
        <v>53281</v>
      </c>
    </row>
    <row r="1224" spans="1:6" x14ac:dyDescent="0.3">
      <c r="A1224">
        <v>2018</v>
      </c>
      <c r="B1224" t="s">
        <v>56</v>
      </c>
      <c r="C1224" t="s">
        <v>23</v>
      </c>
      <c r="D1224" s="1">
        <v>17251</v>
      </c>
      <c r="E1224" s="1">
        <v>162755</v>
      </c>
      <c r="F1224" s="2">
        <v>72947</v>
      </c>
    </row>
    <row r="1225" spans="1:6" x14ac:dyDescent="0.3">
      <c r="A1225">
        <v>2018</v>
      </c>
      <c r="B1225" t="s">
        <v>56</v>
      </c>
      <c r="C1225" t="s">
        <v>24</v>
      </c>
      <c r="D1225" s="1">
        <v>4297</v>
      </c>
      <c r="E1225" s="1">
        <v>21204</v>
      </c>
      <c r="F1225" s="2">
        <v>59315</v>
      </c>
    </row>
    <row r="1226" spans="1:6" x14ac:dyDescent="0.3">
      <c r="A1226">
        <v>2018</v>
      </c>
      <c r="B1226" t="s">
        <v>56</v>
      </c>
      <c r="C1226" t="s">
        <v>25</v>
      </c>
      <c r="D1226" s="1">
        <v>6683</v>
      </c>
      <c r="E1226" s="1">
        <v>66245</v>
      </c>
      <c r="F1226" s="2">
        <v>66817</v>
      </c>
    </row>
    <row r="1227" spans="1:6" x14ac:dyDescent="0.3">
      <c r="A1227">
        <v>2018</v>
      </c>
      <c r="B1227" t="s">
        <v>56</v>
      </c>
      <c r="C1227" t="s">
        <v>26</v>
      </c>
      <c r="D1227" s="1">
        <v>9082</v>
      </c>
      <c r="E1227" s="1">
        <v>63303</v>
      </c>
      <c r="F1227" s="2">
        <v>66612</v>
      </c>
    </row>
    <row r="1228" spans="1:6" x14ac:dyDescent="0.3">
      <c r="A1228">
        <v>2018</v>
      </c>
      <c r="B1228" t="s">
        <v>56</v>
      </c>
      <c r="C1228" t="s">
        <v>27</v>
      </c>
      <c r="D1228" s="1">
        <v>3838</v>
      </c>
      <c r="E1228" s="1">
        <v>33486</v>
      </c>
      <c r="F1228" s="2">
        <v>94889</v>
      </c>
    </row>
    <row r="1229" spans="1:6" x14ac:dyDescent="0.3">
      <c r="A1229">
        <v>2018</v>
      </c>
      <c r="B1229" t="s">
        <v>56</v>
      </c>
      <c r="C1229" t="s">
        <v>28</v>
      </c>
      <c r="D1229" s="1">
        <v>19963</v>
      </c>
      <c r="E1229" s="1">
        <v>242994</v>
      </c>
      <c r="F1229" s="2">
        <v>115066</v>
      </c>
    </row>
    <row r="1230" spans="1:6" x14ac:dyDescent="0.3">
      <c r="A1230">
        <v>2018</v>
      </c>
      <c r="B1230" t="s">
        <v>56</v>
      </c>
      <c r="C1230" t="s">
        <v>29</v>
      </c>
      <c r="D1230" s="1">
        <v>5293</v>
      </c>
      <c r="E1230" s="1">
        <v>32955</v>
      </c>
      <c r="F1230" s="2">
        <v>56048</v>
      </c>
    </row>
    <row r="1231" spans="1:6" x14ac:dyDescent="0.3">
      <c r="A1231">
        <v>2018</v>
      </c>
      <c r="B1231" t="s">
        <v>56</v>
      </c>
      <c r="C1231" t="s">
        <v>30</v>
      </c>
      <c r="D1231" s="1">
        <v>64317</v>
      </c>
      <c r="E1231" s="1">
        <v>714540</v>
      </c>
      <c r="F1231" s="2">
        <v>186871</v>
      </c>
    </row>
    <row r="1232" spans="1:6" x14ac:dyDescent="0.3">
      <c r="A1232">
        <v>2018</v>
      </c>
      <c r="B1232" t="s">
        <v>56</v>
      </c>
      <c r="C1232" t="s">
        <v>31</v>
      </c>
      <c r="D1232" s="1">
        <v>27776</v>
      </c>
      <c r="E1232" s="1">
        <v>233277</v>
      </c>
      <c r="F1232" s="2">
        <v>87311</v>
      </c>
    </row>
    <row r="1233" spans="1:6" x14ac:dyDescent="0.3">
      <c r="A1233">
        <v>2018</v>
      </c>
      <c r="B1233" t="s">
        <v>56</v>
      </c>
      <c r="C1233" t="s">
        <v>32</v>
      </c>
      <c r="D1233" s="1">
        <v>2995</v>
      </c>
      <c r="E1233" s="1">
        <v>23145</v>
      </c>
      <c r="F1233" s="2">
        <v>63251</v>
      </c>
    </row>
    <row r="1234" spans="1:6" x14ac:dyDescent="0.3">
      <c r="A1234">
        <v>2018</v>
      </c>
      <c r="B1234" t="s">
        <v>56</v>
      </c>
      <c r="C1234" t="s">
        <v>33</v>
      </c>
      <c r="D1234" s="1">
        <v>28783</v>
      </c>
      <c r="E1234" s="1">
        <v>293549</v>
      </c>
      <c r="F1234" s="2">
        <v>72736</v>
      </c>
    </row>
    <row r="1235" spans="1:6" x14ac:dyDescent="0.3">
      <c r="A1235">
        <v>2018</v>
      </c>
      <c r="B1235" t="s">
        <v>56</v>
      </c>
      <c r="C1235" t="s">
        <v>34</v>
      </c>
      <c r="D1235" s="1">
        <v>11458</v>
      </c>
      <c r="E1235" s="1">
        <v>77052</v>
      </c>
      <c r="F1235" s="2">
        <v>58044</v>
      </c>
    </row>
    <row r="1236" spans="1:6" x14ac:dyDescent="0.3">
      <c r="A1236">
        <v>2018</v>
      </c>
      <c r="B1236" t="s">
        <v>56</v>
      </c>
      <c r="C1236" t="s">
        <v>35</v>
      </c>
      <c r="D1236" s="1">
        <v>13030</v>
      </c>
      <c r="E1236" s="1">
        <v>84865</v>
      </c>
      <c r="F1236" s="2">
        <v>69649</v>
      </c>
    </row>
    <row r="1237" spans="1:6" x14ac:dyDescent="0.3">
      <c r="A1237">
        <v>2018</v>
      </c>
      <c r="B1237" t="s">
        <v>56</v>
      </c>
      <c r="C1237" t="s">
        <v>36</v>
      </c>
      <c r="D1237" s="1">
        <v>28823</v>
      </c>
      <c r="E1237" s="1">
        <v>325130</v>
      </c>
      <c r="F1237" s="2">
        <v>88831</v>
      </c>
    </row>
    <row r="1238" spans="1:6" x14ac:dyDescent="0.3">
      <c r="A1238">
        <v>2018</v>
      </c>
      <c r="B1238" t="s">
        <v>56</v>
      </c>
      <c r="C1238" t="s">
        <v>37</v>
      </c>
      <c r="D1238" s="1">
        <v>2869</v>
      </c>
      <c r="E1238" s="1">
        <v>32305</v>
      </c>
      <c r="F1238" s="2">
        <v>88061</v>
      </c>
    </row>
    <row r="1239" spans="1:6" x14ac:dyDescent="0.3">
      <c r="A1239">
        <v>2018</v>
      </c>
      <c r="B1239" t="s">
        <v>56</v>
      </c>
      <c r="C1239" t="s">
        <v>38</v>
      </c>
      <c r="D1239" s="1">
        <v>13166</v>
      </c>
      <c r="E1239" s="1">
        <v>100794</v>
      </c>
      <c r="F1239" s="2">
        <v>61713</v>
      </c>
    </row>
    <row r="1240" spans="1:6" x14ac:dyDescent="0.3">
      <c r="A1240">
        <v>2018</v>
      </c>
      <c r="B1240" t="s">
        <v>56</v>
      </c>
      <c r="C1240" t="s">
        <v>39</v>
      </c>
      <c r="D1240" s="1">
        <v>3259</v>
      </c>
      <c r="E1240" s="1">
        <v>28739</v>
      </c>
      <c r="F1240" s="2">
        <v>60160</v>
      </c>
    </row>
    <row r="1241" spans="1:6" x14ac:dyDescent="0.3">
      <c r="A1241">
        <v>2018</v>
      </c>
      <c r="B1241" t="s">
        <v>56</v>
      </c>
      <c r="C1241" t="s">
        <v>40</v>
      </c>
      <c r="D1241" s="1">
        <v>15698</v>
      </c>
      <c r="E1241" s="1">
        <v>150833</v>
      </c>
      <c r="F1241" s="2">
        <v>76718</v>
      </c>
    </row>
    <row r="1242" spans="1:6" x14ac:dyDescent="0.3">
      <c r="A1242">
        <v>2018</v>
      </c>
      <c r="B1242" t="s">
        <v>56</v>
      </c>
      <c r="C1242" t="s">
        <v>41</v>
      </c>
      <c r="D1242" s="1">
        <v>73679</v>
      </c>
      <c r="E1242" s="1">
        <v>756318</v>
      </c>
      <c r="F1242" s="2">
        <v>83356</v>
      </c>
    </row>
    <row r="1243" spans="1:6" x14ac:dyDescent="0.3">
      <c r="A1243">
        <v>2018</v>
      </c>
      <c r="B1243" t="s">
        <v>56</v>
      </c>
      <c r="C1243" t="s">
        <v>42</v>
      </c>
      <c r="D1243" s="1">
        <v>11520</v>
      </c>
      <c r="E1243" s="1">
        <v>87530</v>
      </c>
      <c r="F1243" s="2">
        <v>67933</v>
      </c>
    </row>
    <row r="1244" spans="1:6" x14ac:dyDescent="0.3">
      <c r="A1244">
        <v>2018</v>
      </c>
      <c r="B1244" t="s">
        <v>56</v>
      </c>
      <c r="C1244" t="s">
        <v>43</v>
      </c>
      <c r="D1244" s="1">
        <v>1694</v>
      </c>
      <c r="E1244" s="1">
        <v>11814</v>
      </c>
      <c r="F1244" s="2">
        <v>72078</v>
      </c>
    </row>
    <row r="1245" spans="1:6" x14ac:dyDescent="0.3">
      <c r="A1245">
        <v>2018</v>
      </c>
      <c r="B1245" t="s">
        <v>56</v>
      </c>
      <c r="C1245" t="s">
        <v>44</v>
      </c>
      <c r="D1245" s="1">
        <v>21938</v>
      </c>
      <c r="E1245" s="1">
        <v>194731</v>
      </c>
      <c r="F1245" s="2">
        <v>85723</v>
      </c>
    </row>
    <row r="1246" spans="1:6" x14ac:dyDescent="0.3">
      <c r="A1246">
        <v>2018</v>
      </c>
      <c r="B1246" t="s">
        <v>56</v>
      </c>
      <c r="C1246" t="s">
        <v>45</v>
      </c>
      <c r="D1246" s="1">
        <v>17577</v>
      </c>
      <c r="E1246" s="1">
        <v>147871</v>
      </c>
      <c r="F1246" s="2">
        <v>80466</v>
      </c>
    </row>
    <row r="1247" spans="1:6" x14ac:dyDescent="0.3">
      <c r="A1247">
        <v>2018</v>
      </c>
      <c r="B1247" t="s">
        <v>56</v>
      </c>
      <c r="C1247" t="s">
        <v>46</v>
      </c>
      <c r="D1247" s="1">
        <v>4029</v>
      </c>
      <c r="E1247" s="1">
        <v>24510</v>
      </c>
      <c r="F1247" s="2">
        <v>53206</v>
      </c>
    </row>
    <row r="1248" spans="1:6" x14ac:dyDescent="0.3">
      <c r="A1248">
        <v>2018</v>
      </c>
      <c r="B1248" t="s">
        <v>56</v>
      </c>
      <c r="C1248" t="s">
        <v>47</v>
      </c>
      <c r="D1248" s="1">
        <v>13917</v>
      </c>
      <c r="E1248" s="1">
        <v>148837</v>
      </c>
      <c r="F1248" s="2">
        <v>71561</v>
      </c>
    </row>
    <row r="1249" spans="1:6" x14ac:dyDescent="0.3">
      <c r="A1249">
        <v>2018</v>
      </c>
      <c r="B1249" t="s">
        <v>56</v>
      </c>
      <c r="C1249" t="s">
        <v>48</v>
      </c>
      <c r="D1249" s="1">
        <v>2283</v>
      </c>
      <c r="E1249" s="1">
        <v>11124</v>
      </c>
      <c r="F1249" s="2">
        <v>57486</v>
      </c>
    </row>
    <row r="1250" spans="1:6" x14ac:dyDescent="0.3">
      <c r="A1250">
        <v>2018</v>
      </c>
      <c r="B1250" t="s">
        <v>57</v>
      </c>
      <c r="C1250" t="s">
        <v>1</v>
      </c>
      <c r="D1250" s="1">
        <v>21888</v>
      </c>
      <c r="E1250" s="1">
        <v>245234</v>
      </c>
      <c r="F1250" s="2">
        <v>55653</v>
      </c>
    </row>
    <row r="1251" spans="1:6" x14ac:dyDescent="0.3">
      <c r="A1251">
        <v>2018</v>
      </c>
      <c r="B1251" t="s">
        <v>57</v>
      </c>
      <c r="C1251" t="s">
        <v>2</v>
      </c>
      <c r="D1251" s="1">
        <v>35993</v>
      </c>
      <c r="E1251" s="1">
        <v>430516</v>
      </c>
      <c r="F1251" s="2">
        <v>56745</v>
      </c>
    </row>
    <row r="1252" spans="1:6" x14ac:dyDescent="0.3">
      <c r="A1252">
        <v>2018</v>
      </c>
      <c r="B1252" t="s">
        <v>57</v>
      </c>
      <c r="C1252" t="s">
        <v>3</v>
      </c>
      <c r="D1252" s="1">
        <v>14308</v>
      </c>
      <c r="E1252" s="1">
        <v>146700</v>
      </c>
      <c r="F1252" s="2">
        <v>60316</v>
      </c>
    </row>
    <row r="1253" spans="1:6" x14ac:dyDescent="0.3">
      <c r="A1253">
        <v>2018</v>
      </c>
      <c r="B1253" t="s">
        <v>57</v>
      </c>
      <c r="C1253" t="s">
        <v>4</v>
      </c>
      <c r="D1253" s="1">
        <v>208425</v>
      </c>
      <c r="E1253" s="1">
        <v>2667839</v>
      </c>
      <c r="F1253" s="2">
        <v>91070</v>
      </c>
    </row>
    <row r="1254" spans="1:6" x14ac:dyDescent="0.3">
      <c r="A1254">
        <v>2018</v>
      </c>
      <c r="B1254" t="s">
        <v>57</v>
      </c>
      <c r="C1254" t="s">
        <v>5</v>
      </c>
      <c r="D1254" s="1">
        <v>52525</v>
      </c>
      <c r="E1254" s="1">
        <v>423946</v>
      </c>
      <c r="F1254" s="2">
        <v>81401</v>
      </c>
    </row>
    <row r="1255" spans="1:6" x14ac:dyDescent="0.3">
      <c r="A1255">
        <v>2018</v>
      </c>
      <c r="B1255" t="s">
        <v>57</v>
      </c>
      <c r="C1255" t="s">
        <v>6</v>
      </c>
      <c r="D1255" s="1">
        <v>23279</v>
      </c>
      <c r="E1255" s="1">
        <v>221029</v>
      </c>
      <c r="F1255" s="2">
        <v>87958</v>
      </c>
    </row>
    <row r="1256" spans="1:6" x14ac:dyDescent="0.3">
      <c r="A1256">
        <v>2018</v>
      </c>
      <c r="B1256" t="s">
        <v>57</v>
      </c>
      <c r="C1256" t="s">
        <v>7</v>
      </c>
      <c r="D1256" s="1">
        <v>8956</v>
      </c>
      <c r="E1256" s="1">
        <v>63405</v>
      </c>
      <c r="F1256" s="2">
        <v>80066</v>
      </c>
    </row>
    <row r="1257" spans="1:6" x14ac:dyDescent="0.3">
      <c r="A1257">
        <v>2018</v>
      </c>
      <c r="B1257" t="s">
        <v>57</v>
      </c>
      <c r="C1257" t="s">
        <v>8</v>
      </c>
      <c r="D1257" s="1">
        <v>161890</v>
      </c>
      <c r="E1257" s="1">
        <v>1365136</v>
      </c>
      <c r="F1257" s="2">
        <v>60914</v>
      </c>
    </row>
    <row r="1258" spans="1:6" x14ac:dyDescent="0.3">
      <c r="A1258">
        <v>2018</v>
      </c>
      <c r="B1258" t="s">
        <v>57</v>
      </c>
      <c r="C1258" t="s">
        <v>9</v>
      </c>
      <c r="D1258" s="1">
        <v>54714</v>
      </c>
      <c r="E1258" s="1">
        <v>687321</v>
      </c>
      <c r="F1258" s="2">
        <v>66989</v>
      </c>
    </row>
    <row r="1259" spans="1:6" x14ac:dyDescent="0.3">
      <c r="A1259">
        <v>2018</v>
      </c>
      <c r="B1259" t="s">
        <v>57</v>
      </c>
      <c r="C1259" t="s">
        <v>10</v>
      </c>
      <c r="D1259" s="1">
        <v>11562</v>
      </c>
      <c r="E1259" s="1">
        <v>91631</v>
      </c>
      <c r="F1259" s="2">
        <v>51695</v>
      </c>
    </row>
    <row r="1260" spans="1:6" x14ac:dyDescent="0.3">
      <c r="A1260">
        <v>2018</v>
      </c>
      <c r="B1260" t="s">
        <v>57</v>
      </c>
      <c r="C1260" t="s">
        <v>11</v>
      </c>
      <c r="D1260" s="1">
        <v>74587</v>
      </c>
      <c r="E1260" s="1">
        <v>948766</v>
      </c>
      <c r="F1260" s="2">
        <v>76586</v>
      </c>
    </row>
    <row r="1261" spans="1:6" x14ac:dyDescent="0.3">
      <c r="A1261">
        <v>2018</v>
      </c>
      <c r="B1261" t="s">
        <v>57</v>
      </c>
      <c r="C1261" t="s">
        <v>12</v>
      </c>
      <c r="D1261" s="1">
        <v>29755</v>
      </c>
      <c r="E1261" s="1">
        <v>342835</v>
      </c>
      <c r="F1261" s="2">
        <v>52468</v>
      </c>
    </row>
    <row r="1262" spans="1:6" x14ac:dyDescent="0.3">
      <c r="A1262">
        <v>2018</v>
      </c>
      <c r="B1262" t="s">
        <v>57</v>
      </c>
      <c r="C1262" t="s">
        <v>13</v>
      </c>
      <c r="D1262" s="1">
        <v>15839</v>
      </c>
      <c r="E1262" s="1">
        <v>140535</v>
      </c>
      <c r="F1262" s="2">
        <v>54071</v>
      </c>
    </row>
    <row r="1263" spans="1:6" x14ac:dyDescent="0.3">
      <c r="A1263">
        <v>2018</v>
      </c>
      <c r="B1263" t="s">
        <v>57</v>
      </c>
      <c r="C1263" t="s">
        <v>14</v>
      </c>
      <c r="D1263" s="1">
        <v>16731</v>
      </c>
      <c r="E1263" s="1">
        <v>179413</v>
      </c>
      <c r="F1263" s="2">
        <v>61288</v>
      </c>
    </row>
    <row r="1264" spans="1:6" x14ac:dyDescent="0.3">
      <c r="A1264">
        <v>2018</v>
      </c>
      <c r="B1264" t="s">
        <v>57</v>
      </c>
      <c r="C1264" t="s">
        <v>15</v>
      </c>
      <c r="D1264" s="1">
        <v>20542</v>
      </c>
      <c r="E1264" s="1">
        <v>217081</v>
      </c>
      <c r="F1264" s="2">
        <v>50087</v>
      </c>
    </row>
    <row r="1265" spans="1:6" x14ac:dyDescent="0.3">
      <c r="A1265">
        <v>2018</v>
      </c>
      <c r="B1265" t="s">
        <v>57</v>
      </c>
      <c r="C1265" t="s">
        <v>16</v>
      </c>
      <c r="D1265" s="1">
        <v>24537</v>
      </c>
      <c r="E1265" s="1">
        <v>213171</v>
      </c>
      <c r="F1265" s="2">
        <v>56446</v>
      </c>
    </row>
    <row r="1266" spans="1:6" x14ac:dyDescent="0.3">
      <c r="A1266">
        <v>2018</v>
      </c>
      <c r="B1266" t="s">
        <v>57</v>
      </c>
      <c r="C1266" t="s">
        <v>17</v>
      </c>
      <c r="D1266" s="1">
        <v>9940</v>
      </c>
      <c r="E1266" s="1">
        <v>69285</v>
      </c>
      <c r="F1266" s="2">
        <v>57328</v>
      </c>
    </row>
    <row r="1267" spans="1:6" x14ac:dyDescent="0.3">
      <c r="A1267">
        <v>2018</v>
      </c>
      <c r="B1267" t="s">
        <v>57</v>
      </c>
      <c r="C1267" t="s">
        <v>18</v>
      </c>
      <c r="D1267" s="1">
        <v>42809</v>
      </c>
      <c r="E1267" s="1">
        <v>452753</v>
      </c>
      <c r="F1267" s="2">
        <v>79500</v>
      </c>
    </row>
    <row r="1268" spans="1:6" x14ac:dyDescent="0.3">
      <c r="A1268">
        <v>2018</v>
      </c>
      <c r="B1268" t="s">
        <v>57</v>
      </c>
      <c r="C1268" t="s">
        <v>19</v>
      </c>
      <c r="D1268" s="1">
        <v>47416</v>
      </c>
      <c r="E1268" s="1">
        <v>587518</v>
      </c>
      <c r="F1268" s="2">
        <v>107875</v>
      </c>
    </row>
    <row r="1269" spans="1:6" x14ac:dyDescent="0.3">
      <c r="A1269">
        <v>2018</v>
      </c>
      <c r="B1269" t="s">
        <v>57</v>
      </c>
      <c r="C1269" t="s">
        <v>20</v>
      </c>
      <c r="D1269" s="1">
        <v>42545</v>
      </c>
      <c r="E1269" s="1">
        <v>657930</v>
      </c>
      <c r="F1269" s="2">
        <v>69377</v>
      </c>
    </row>
    <row r="1270" spans="1:6" x14ac:dyDescent="0.3">
      <c r="A1270">
        <v>2018</v>
      </c>
      <c r="B1270" t="s">
        <v>57</v>
      </c>
      <c r="C1270" t="s">
        <v>21</v>
      </c>
      <c r="D1270" s="1">
        <v>32020</v>
      </c>
      <c r="E1270" s="1">
        <v>378493</v>
      </c>
      <c r="F1270" s="2">
        <v>82535</v>
      </c>
    </row>
    <row r="1271" spans="1:6" x14ac:dyDescent="0.3">
      <c r="A1271">
        <v>2018</v>
      </c>
      <c r="B1271" t="s">
        <v>57</v>
      </c>
      <c r="C1271" t="s">
        <v>22</v>
      </c>
      <c r="D1271" s="1">
        <v>12259</v>
      </c>
      <c r="E1271" s="1">
        <v>109842</v>
      </c>
      <c r="F1271" s="2">
        <v>42132</v>
      </c>
    </row>
    <row r="1272" spans="1:6" x14ac:dyDescent="0.3">
      <c r="A1272">
        <v>2018</v>
      </c>
      <c r="B1272" t="s">
        <v>57</v>
      </c>
      <c r="C1272" t="s">
        <v>23</v>
      </c>
      <c r="D1272" s="1">
        <v>32577</v>
      </c>
      <c r="E1272" s="1">
        <v>385727</v>
      </c>
      <c r="F1272" s="2">
        <v>66429</v>
      </c>
    </row>
    <row r="1273" spans="1:6" x14ac:dyDescent="0.3">
      <c r="A1273">
        <v>2018</v>
      </c>
      <c r="B1273" t="s">
        <v>57</v>
      </c>
      <c r="C1273" t="s">
        <v>24</v>
      </c>
      <c r="D1273" s="1">
        <v>9359</v>
      </c>
      <c r="E1273" s="1">
        <v>42410</v>
      </c>
      <c r="F1273" s="2">
        <v>52271</v>
      </c>
    </row>
    <row r="1274" spans="1:6" x14ac:dyDescent="0.3">
      <c r="A1274">
        <v>2018</v>
      </c>
      <c r="B1274" t="s">
        <v>57</v>
      </c>
      <c r="C1274" t="s">
        <v>25</v>
      </c>
      <c r="D1274" s="1">
        <v>11582</v>
      </c>
      <c r="E1274" s="1">
        <v>119167</v>
      </c>
      <c r="F1274" s="2">
        <v>58836</v>
      </c>
    </row>
    <row r="1275" spans="1:6" x14ac:dyDescent="0.3">
      <c r="A1275">
        <v>2018</v>
      </c>
      <c r="B1275" t="s">
        <v>57</v>
      </c>
      <c r="C1275" t="s">
        <v>26</v>
      </c>
      <c r="D1275" s="1">
        <v>19970</v>
      </c>
      <c r="E1275" s="1">
        <v>190736</v>
      </c>
      <c r="F1275" s="2">
        <v>61821</v>
      </c>
    </row>
    <row r="1276" spans="1:6" x14ac:dyDescent="0.3">
      <c r="A1276">
        <v>2018</v>
      </c>
      <c r="B1276" t="s">
        <v>57</v>
      </c>
      <c r="C1276" t="s">
        <v>27</v>
      </c>
      <c r="D1276" s="1">
        <v>12323</v>
      </c>
      <c r="E1276" s="1">
        <v>82831</v>
      </c>
      <c r="F1276" s="2">
        <v>77486</v>
      </c>
    </row>
    <row r="1277" spans="1:6" x14ac:dyDescent="0.3">
      <c r="A1277">
        <v>2018</v>
      </c>
      <c r="B1277" t="s">
        <v>57</v>
      </c>
      <c r="C1277" t="s">
        <v>28</v>
      </c>
      <c r="D1277" s="1">
        <v>51837</v>
      </c>
      <c r="E1277" s="1">
        <v>671419</v>
      </c>
      <c r="F1277" s="2">
        <v>90784</v>
      </c>
    </row>
    <row r="1278" spans="1:6" x14ac:dyDescent="0.3">
      <c r="A1278">
        <v>2018</v>
      </c>
      <c r="B1278" t="s">
        <v>57</v>
      </c>
      <c r="C1278" t="s">
        <v>29</v>
      </c>
      <c r="D1278" s="1">
        <v>10669</v>
      </c>
      <c r="E1278" s="1">
        <v>106930</v>
      </c>
      <c r="F1278" s="2">
        <v>61899</v>
      </c>
    </row>
    <row r="1279" spans="1:6" x14ac:dyDescent="0.3">
      <c r="A1279">
        <v>2018</v>
      </c>
      <c r="B1279" t="s">
        <v>57</v>
      </c>
      <c r="C1279" t="s">
        <v>30</v>
      </c>
      <c r="D1279" s="1">
        <v>112471</v>
      </c>
      <c r="E1279" s="1">
        <v>1339421</v>
      </c>
      <c r="F1279" s="2">
        <v>95057</v>
      </c>
    </row>
    <row r="1280" spans="1:6" x14ac:dyDescent="0.3">
      <c r="A1280">
        <v>2018</v>
      </c>
      <c r="B1280" t="s">
        <v>57</v>
      </c>
      <c r="C1280" t="s">
        <v>31</v>
      </c>
      <c r="D1280" s="1">
        <v>58892</v>
      </c>
      <c r="E1280" s="1">
        <v>635554</v>
      </c>
      <c r="F1280" s="2">
        <v>65609</v>
      </c>
    </row>
    <row r="1281" spans="1:6" x14ac:dyDescent="0.3">
      <c r="A1281">
        <v>2018</v>
      </c>
      <c r="B1281" t="s">
        <v>57</v>
      </c>
      <c r="C1281" t="s">
        <v>32</v>
      </c>
      <c r="D1281" s="1">
        <v>5130</v>
      </c>
      <c r="E1281" s="1">
        <v>34560</v>
      </c>
      <c r="F1281" s="2">
        <v>61774</v>
      </c>
    </row>
    <row r="1282" spans="1:6" x14ac:dyDescent="0.3">
      <c r="A1282">
        <v>2018</v>
      </c>
      <c r="B1282" t="s">
        <v>57</v>
      </c>
      <c r="C1282" t="s">
        <v>33</v>
      </c>
      <c r="D1282" s="1">
        <v>53280</v>
      </c>
      <c r="E1282" s="1">
        <v>729430</v>
      </c>
      <c r="F1282" s="2">
        <v>64006</v>
      </c>
    </row>
    <row r="1283" spans="1:6" x14ac:dyDescent="0.3">
      <c r="A1283">
        <v>2018</v>
      </c>
      <c r="B1283" t="s">
        <v>57</v>
      </c>
      <c r="C1283" t="s">
        <v>34</v>
      </c>
      <c r="D1283" s="1">
        <v>20594</v>
      </c>
      <c r="E1283" s="1">
        <v>191261</v>
      </c>
      <c r="F1283" s="2">
        <v>52227</v>
      </c>
    </row>
    <row r="1284" spans="1:6" x14ac:dyDescent="0.3">
      <c r="A1284">
        <v>2018</v>
      </c>
      <c r="B1284" t="s">
        <v>57</v>
      </c>
      <c r="C1284" t="s">
        <v>35</v>
      </c>
      <c r="D1284" s="1">
        <v>25462</v>
      </c>
      <c r="E1284" s="1">
        <v>248627</v>
      </c>
      <c r="F1284" s="2">
        <v>69806</v>
      </c>
    </row>
    <row r="1285" spans="1:6" x14ac:dyDescent="0.3">
      <c r="A1285">
        <v>2018</v>
      </c>
      <c r="B1285" t="s">
        <v>57</v>
      </c>
      <c r="C1285" t="s">
        <v>36</v>
      </c>
      <c r="D1285" s="1">
        <v>63415</v>
      </c>
      <c r="E1285" s="1">
        <v>806555</v>
      </c>
      <c r="F1285" s="2">
        <v>78092</v>
      </c>
    </row>
    <row r="1286" spans="1:6" x14ac:dyDescent="0.3">
      <c r="A1286">
        <v>2018</v>
      </c>
      <c r="B1286" t="s">
        <v>57</v>
      </c>
      <c r="C1286" t="s">
        <v>37</v>
      </c>
      <c r="D1286" s="1">
        <v>8651</v>
      </c>
      <c r="E1286" s="1">
        <v>68430</v>
      </c>
      <c r="F1286" s="2">
        <v>68957</v>
      </c>
    </row>
    <row r="1287" spans="1:6" x14ac:dyDescent="0.3">
      <c r="A1287">
        <v>2018</v>
      </c>
      <c r="B1287" t="s">
        <v>57</v>
      </c>
      <c r="C1287" t="s">
        <v>38</v>
      </c>
      <c r="D1287" s="1">
        <v>26993</v>
      </c>
      <c r="E1287" s="1">
        <v>293499</v>
      </c>
      <c r="F1287" s="2">
        <v>50391</v>
      </c>
    </row>
    <row r="1288" spans="1:6" x14ac:dyDescent="0.3">
      <c r="A1288">
        <v>2018</v>
      </c>
      <c r="B1288" t="s">
        <v>57</v>
      </c>
      <c r="C1288" t="s">
        <v>39</v>
      </c>
      <c r="D1288" s="1">
        <v>5205</v>
      </c>
      <c r="E1288" s="1">
        <v>32354</v>
      </c>
      <c r="F1288" s="2">
        <v>56384</v>
      </c>
    </row>
    <row r="1289" spans="1:6" x14ac:dyDescent="0.3">
      <c r="A1289">
        <v>2018</v>
      </c>
      <c r="B1289" t="s">
        <v>57</v>
      </c>
      <c r="C1289" t="s">
        <v>40</v>
      </c>
      <c r="D1289" s="1">
        <v>29519</v>
      </c>
      <c r="E1289" s="1">
        <v>417345</v>
      </c>
      <c r="F1289" s="2">
        <v>59851</v>
      </c>
    </row>
    <row r="1290" spans="1:6" x14ac:dyDescent="0.3">
      <c r="A1290">
        <v>2018</v>
      </c>
      <c r="B1290" t="s">
        <v>57</v>
      </c>
      <c r="C1290" t="s">
        <v>41</v>
      </c>
      <c r="D1290" s="1">
        <v>134025</v>
      </c>
      <c r="E1290" s="1">
        <v>1736415</v>
      </c>
      <c r="F1290" s="2">
        <v>74443</v>
      </c>
    </row>
    <row r="1291" spans="1:6" x14ac:dyDescent="0.3">
      <c r="A1291">
        <v>2018</v>
      </c>
      <c r="B1291" t="s">
        <v>57</v>
      </c>
      <c r="C1291" t="s">
        <v>42</v>
      </c>
      <c r="D1291" s="1">
        <v>23036</v>
      </c>
      <c r="E1291" s="1">
        <v>215564</v>
      </c>
      <c r="F1291" s="2">
        <v>59543</v>
      </c>
    </row>
    <row r="1292" spans="1:6" x14ac:dyDescent="0.3">
      <c r="A1292">
        <v>2018</v>
      </c>
      <c r="B1292" t="s">
        <v>57</v>
      </c>
      <c r="C1292" t="s">
        <v>43</v>
      </c>
      <c r="D1292" s="1">
        <v>5661</v>
      </c>
      <c r="E1292" s="1">
        <v>28976</v>
      </c>
      <c r="F1292" s="2">
        <v>64917</v>
      </c>
    </row>
    <row r="1293" spans="1:6" x14ac:dyDescent="0.3">
      <c r="A1293">
        <v>2018</v>
      </c>
      <c r="B1293" t="s">
        <v>57</v>
      </c>
      <c r="C1293" t="s">
        <v>44</v>
      </c>
      <c r="D1293" s="1">
        <v>58849</v>
      </c>
      <c r="E1293" s="1">
        <v>746452</v>
      </c>
      <c r="F1293" s="2">
        <v>87511</v>
      </c>
    </row>
    <row r="1294" spans="1:6" x14ac:dyDescent="0.3">
      <c r="A1294">
        <v>2018</v>
      </c>
      <c r="B1294" t="s">
        <v>57</v>
      </c>
      <c r="C1294" t="s">
        <v>45</v>
      </c>
      <c r="D1294" s="1">
        <v>40209</v>
      </c>
      <c r="E1294" s="1">
        <v>414712</v>
      </c>
      <c r="F1294" s="2">
        <v>82245</v>
      </c>
    </row>
    <row r="1295" spans="1:6" x14ac:dyDescent="0.3">
      <c r="A1295">
        <v>2018</v>
      </c>
      <c r="B1295" t="s">
        <v>57</v>
      </c>
      <c r="C1295" t="s">
        <v>46</v>
      </c>
      <c r="D1295" s="1">
        <v>8323</v>
      </c>
      <c r="E1295" s="1">
        <v>68965</v>
      </c>
      <c r="F1295" s="2">
        <v>51745</v>
      </c>
    </row>
    <row r="1296" spans="1:6" x14ac:dyDescent="0.3">
      <c r="A1296">
        <v>2018</v>
      </c>
      <c r="B1296" t="s">
        <v>57</v>
      </c>
      <c r="C1296" t="s">
        <v>47</v>
      </c>
      <c r="D1296" s="1">
        <v>25856</v>
      </c>
      <c r="E1296" s="1">
        <v>327719</v>
      </c>
      <c r="F1296" s="2">
        <v>60773</v>
      </c>
    </row>
    <row r="1297" spans="1:6" x14ac:dyDescent="0.3">
      <c r="A1297">
        <v>2018</v>
      </c>
      <c r="B1297" t="s">
        <v>57</v>
      </c>
      <c r="C1297" t="s">
        <v>48</v>
      </c>
      <c r="D1297" s="1">
        <v>4559</v>
      </c>
      <c r="E1297" s="1">
        <v>18733</v>
      </c>
      <c r="F1297" s="2">
        <v>52783</v>
      </c>
    </row>
    <row r="1298" spans="1:6" x14ac:dyDescent="0.3">
      <c r="A1298">
        <v>2018</v>
      </c>
      <c r="B1298" t="s">
        <v>58</v>
      </c>
      <c r="C1298" t="s">
        <v>1</v>
      </c>
      <c r="D1298" s="1">
        <v>12678</v>
      </c>
      <c r="E1298" s="1">
        <v>233306</v>
      </c>
      <c r="F1298" s="2">
        <v>46432</v>
      </c>
    </row>
    <row r="1299" spans="1:6" x14ac:dyDescent="0.3">
      <c r="A1299">
        <v>2018</v>
      </c>
      <c r="B1299" t="s">
        <v>58</v>
      </c>
      <c r="C1299" t="s">
        <v>2</v>
      </c>
      <c r="D1299" s="1">
        <v>18037</v>
      </c>
      <c r="E1299" s="1">
        <v>440616</v>
      </c>
      <c r="F1299" s="2">
        <v>51125</v>
      </c>
    </row>
    <row r="1300" spans="1:6" x14ac:dyDescent="0.3">
      <c r="A1300">
        <v>2018</v>
      </c>
      <c r="B1300" t="s">
        <v>58</v>
      </c>
      <c r="C1300" t="s">
        <v>3</v>
      </c>
      <c r="D1300" s="1">
        <v>15788</v>
      </c>
      <c r="E1300" s="1">
        <v>186119</v>
      </c>
      <c r="F1300" s="2">
        <v>42468</v>
      </c>
    </row>
    <row r="1301" spans="1:6" x14ac:dyDescent="0.3">
      <c r="A1301">
        <v>2018</v>
      </c>
      <c r="B1301" t="s">
        <v>58</v>
      </c>
      <c r="C1301" t="s">
        <v>4</v>
      </c>
      <c r="D1301" s="1">
        <v>618901</v>
      </c>
      <c r="E1301" s="1">
        <v>2649228</v>
      </c>
      <c r="F1301" s="2">
        <v>52187</v>
      </c>
    </row>
    <row r="1302" spans="1:6" x14ac:dyDescent="0.3">
      <c r="A1302">
        <v>2018</v>
      </c>
      <c r="B1302" t="s">
        <v>58</v>
      </c>
      <c r="C1302" t="s">
        <v>5</v>
      </c>
      <c r="D1302" s="1">
        <v>21666</v>
      </c>
      <c r="E1302" s="1">
        <v>335274</v>
      </c>
      <c r="F1302" s="2">
        <v>50156</v>
      </c>
    </row>
    <row r="1303" spans="1:6" x14ac:dyDescent="0.3">
      <c r="A1303">
        <v>2018</v>
      </c>
      <c r="B1303" t="s">
        <v>58</v>
      </c>
      <c r="C1303" t="s">
        <v>6</v>
      </c>
      <c r="D1303" s="1">
        <v>13090</v>
      </c>
      <c r="E1303" s="1">
        <v>326866</v>
      </c>
      <c r="F1303" s="2">
        <v>55369</v>
      </c>
    </row>
    <row r="1304" spans="1:6" x14ac:dyDescent="0.3">
      <c r="A1304">
        <v>2018</v>
      </c>
      <c r="B1304" t="s">
        <v>58</v>
      </c>
      <c r="C1304" t="s">
        <v>7</v>
      </c>
      <c r="D1304" s="1">
        <v>5063</v>
      </c>
      <c r="E1304" s="1">
        <v>75524</v>
      </c>
      <c r="F1304" s="2">
        <v>53795</v>
      </c>
    </row>
    <row r="1305" spans="1:6" x14ac:dyDescent="0.3">
      <c r="A1305">
        <v>2018</v>
      </c>
      <c r="B1305" t="s">
        <v>58</v>
      </c>
      <c r="C1305" t="s">
        <v>8</v>
      </c>
      <c r="D1305" s="1">
        <v>73761</v>
      </c>
      <c r="E1305" s="1">
        <v>1287814</v>
      </c>
      <c r="F1305" s="2">
        <v>50781</v>
      </c>
    </row>
    <row r="1306" spans="1:6" x14ac:dyDescent="0.3">
      <c r="A1306">
        <v>2018</v>
      </c>
      <c r="B1306" t="s">
        <v>58</v>
      </c>
      <c r="C1306" t="s">
        <v>9</v>
      </c>
      <c r="D1306" s="1">
        <v>28952</v>
      </c>
      <c r="E1306" s="1">
        <v>562436</v>
      </c>
      <c r="F1306" s="2">
        <v>52062</v>
      </c>
    </row>
    <row r="1307" spans="1:6" x14ac:dyDescent="0.3">
      <c r="A1307">
        <v>2018</v>
      </c>
      <c r="B1307" t="s">
        <v>58</v>
      </c>
      <c r="C1307" t="s">
        <v>10</v>
      </c>
      <c r="D1307" s="1">
        <v>7824</v>
      </c>
      <c r="E1307" s="1">
        <v>100212</v>
      </c>
      <c r="F1307" s="2">
        <v>42047</v>
      </c>
    </row>
    <row r="1308" spans="1:6" x14ac:dyDescent="0.3">
      <c r="A1308">
        <v>2018</v>
      </c>
      <c r="B1308" t="s">
        <v>58</v>
      </c>
      <c r="C1308" t="s">
        <v>11</v>
      </c>
      <c r="D1308" s="1">
        <v>34720</v>
      </c>
      <c r="E1308" s="1">
        <v>919288</v>
      </c>
      <c r="F1308" s="2">
        <v>50959</v>
      </c>
    </row>
    <row r="1309" spans="1:6" x14ac:dyDescent="0.3">
      <c r="A1309">
        <v>2018</v>
      </c>
      <c r="B1309" t="s">
        <v>58</v>
      </c>
      <c r="C1309" t="s">
        <v>12</v>
      </c>
      <c r="D1309" s="1">
        <v>15692</v>
      </c>
      <c r="E1309" s="1">
        <v>459398</v>
      </c>
      <c r="F1309" s="2">
        <v>47681</v>
      </c>
    </row>
    <row r="1310" spans="1:6" x14ac:dyDescent="0.3">
      <c r="A1310">
        <v>2018</v>
      </c>
      <c r="B1310" t="s">
        <v>58</v>
      </c>
      <c r="C1310" t="s">
        <v>13</v>
      </c>
      <c r="D1310" s="1">
        <v>11589</v>
      </c>
      <c r="E1310" s="1">
        <v>219674</v>
      </c>
      <c r="F1310" s="2">
        <v>43022</v>
      </c>
    </row>
    <row r="1311" spans="1:6" x14ac:dyDescent="0.3">
      <c r="A1311">
        <v>2018</v>
      </c>
      <c r="B1311" t="s">
        <v>58</v>
      </c>
      <c r="C1311" t="s">
        <v>14</v>
      </c>
      <c r="D1311" s="1">
        <v>10277</v>
      </c>
      <c r="E1311" s="1">
        <v>195132</v>
      </c>
      <c r="F1311" s="2">
        <v>42586</v>
      </c>
    </row>
    <row r="1312" spans="1:6" x14ac:dyDescent="0.3">
      <c r="A1312">
        <v>2018</v>
      </c>
      <c r="B1312" t="s">
        <v>58</v>
      </c>
      <c r="C1312" t="s">
        <v>15</v>
      </c>
      <c r="D1312" s="1">
        <v>18161</v>
      </c>
      <c r="E1312" s="1">
        <v>267486</v>
      </c>
      <c r="F1312" s="2">
        <v>48210</v>
      </c>
    </row>
    <row r="1313" spans="1:6" x14ac:dyDescent="0.3">
      <c r="A1313">
        <v>2018</v>
      </c>
      <c r="B1313" t="s">
        <v>58</v>
      </c>
      <c r="C1313" t="s">
        <v>16</v>
      </c>
      <c r="D1313" s="1">
        <v>15480</v>
      </c>
      <c r="E1313" s="1">
        <v>300015</v>
      </c>
      <c r="F1313" s="2">
        <v>43339</v>
      </c>
    </row>
    <row r="1314" spans="1:6" x14ac:dyDescent="0.3">
      <c r="A1314">
        <v>2018</v>
      </c>
      <c r="B1314" t="s">
        <v>58</v>
      </c>
      <c r="C1314" t="s">
        <v>17</v>
      </c>
      <c r="D1314" s="1">
        <v>5483</v>
      </c>
      <c r="E1314" s="1">
        <v>118009</v>
      </c>
      <c r="F1314" s="2">
        <v>47535</v>
      </c>
    </row>
    <row r="1315" spans="1:6" x14ac:dyDescent="0.3">
      <c r="A1315">
        <v>2018</v>
      </c>
      <c r="B1315" t="s">
        <v>58</v>
      </c>
      <c r="C1315" t="s">
        <v>18</v>
      </c>
      <c r="D1315" s="1">
        <v>20856</v>
      </c>
      <c r="E1315" s="1">
        <v>445328</v>
      </c>
      <c r="F1315" s="2">
        <v>54310</v>
      </c>
    </row>
    <row r="1316" spans="1:6" x14ac:dyDescent="0.3">
      <c r="A1316">
        <v>2018</v>
      </c>
      <c r="B1316" t="s">
        <v>58</v>
      </c>
      <c r="C1316" t="s">
        <v>19</v>
      </c>
      <c r="D1316" s="1">
        <v>66364</v>
      </c>
      <c r="E1316" s="1">
        <v>773683</v>
      </c>
      <c r="F1316" s="2">
        <v>58448</v>
      </c>
    </row>
    <row r="1317" spans="1:6" x14ac:dyDescent="0.3">
      <c r="A1317">
        <v>2018</v>
      </c>
      <c r="B1317" t="s">
        <v>58</v>
      </c>
      <c r="C1317" t="s">
        <v>20</v>
      </c>
      <c r="D1317" s="1">
        <v>24822</v>
      </c>
      <c r="E1317" s="1">
        <v>659230</v>
      </c>
      <c r="F1317" s="2">
        <v>49739</v>
      </c>
    </row>
    <row r="1318" spans="1:6" x14ac:dyDescent="0.3">
      <c r="A1318">
        <v>2018</v>
      </c>
      <c r="B1318" t="s">
        <v>58</v>
      </c>
      <c r="C1318" t="s">
        <v>21</v>
      </c>
      <c r="D1318" s="1">
        <v>19210</v>
      </c>
      <c r="E1318" s="1">
        <v>526556</v>
      </c>
      <c r="F1318" s="2">
        <v>51469</v>
      </c>
    </row>
    <row r="1319" spans="1:6" x14ac:dyDescent="0.3">
      <c r="A1319">
        <v>2018</v>
      </c>
      <c r="B1319" t="s">
        <v>58</v>
      </c>
      <c r="C1319" t="s">
        <v>22</v>
      </c>
      <c r="D1319" s="1">
        <v>7531</v>
      </c>
      <c r="E1319" s="1">
        <v>144105</v>
      </c>
      <c r="F1319" s="2">
        <v>41620</v>
      </c>
    </row>
    <row r="1320" spans="1:6" x14ac:dyDescent="0.3">
      <c r="A1320">
        <v>2018</v>
      </c>
      <c r="B1320" t="s">
        <v>58</v>
      </c>
      <c r="C1320" t="s">
        <v>23</v>
      </c>
      <c r="D1320" s="1">
        <v>48555</v>
      </c>
      <c r="E1320" s="1">
        <v>454728</v>
      </c>
      <c r="F1320" s="2">
        <v>46127</v>
      </c>
    </row>
    <row r="1321" spans="1:6" x14ac:dyDescent="0.3">
      <c r="A1321">
        <v>2018</v>
      </c>
      <c r="B1321" t="s">
        <v>58</v>
      </c>
      <c r="C1321" t="s">
        <v>24</v>
      </c>
      <c r="D1321" s="1">
        <v>4637</v>
      </c>
      <c r="E1321" s="1">
        <v>73530</v>
      </c>
      <c r="F1321" s="2">
        <v>47539</v>
      </c>
    </row>
    <row r="1322" spans="1:6" x14ac:dyDescent="0.3">
      <c r="A1322">
        <v>2018</v>
      </c>
      <c r="B1322" t="s">
        <v>58</v>
      </c>
      <c r="C1322" t="s">
        <v>25</v>
      </c>
      <c r="D1322" s="1">
        <v>12205</v>
      </c>
      <c r="E1322" s="1">
        <v>138155</v>
      </c>
      <c r="F1322" s="2">
        <v>46678</v>
      </c>
    </row>
    <row r="1323" spans="1:6" x14ac:dyDescent="0.3">
      <c r="A1323">
        <v>2018</v>
      </c>
      <c r="B1323" t="s">
        <v>58</v>
      </c>
      <c r="C1323" t="s">
        <v>26</v>
      </c>
      <c r="D1323" s="1">
        <v>8913</v>
      </c>
      <c r="E1323" s="1">
        <v>139036</v>
      </c>
      <c r="F1323" s="2">
        <v>54167</v>
      </c>
    </row>
    <row r="1324" spans="1:6" x14ac:dyDescent="0.3">
      <c r="A1324">
        <v>2018</v>
      </c>
      <c r="B1324" t="s">
        <v>58</v>
      </c>
      <c r="C1324" t="s">
        <v>27</v>
      </c>
      <c r="D1324" s="1">
        <v>4700</v>
      </c>
      <c r="E1324" s="1">
        <v>112567</v>
      </c>
      <c r="F1324" s="2">
        <v>56317</v>
      </c>
    </row>
    <row r="1325" spans="1:6" x14ac:dyDescent="0.3">
      <c r="A1325">
        <v>2018</v>
      </c>
      <c r="B1325" t="s">
        <v>58</v>
      </c>
      <c r="C1325" t="s">
        <v>28</v>
      </c>
      <c r="D1325" s="1">
        <v>37328</v>
      </c>
      <c r="E1325" s="1">
        <v>656716</v>
      </c>
      <c r="F1325" s="2">
        <v>53402</v>
      </c>
    </row>
    <row r="1326" spans="1:6" x14ac:dyDescent="0.3">
      <c r="A1326">
        <v>2018</v>
      </c>
      <c r="B1326" t="s">
        <v>58</v>
      </c>
      <c r="C1326" t="s">
        <v>29</v>
      </c>
      <c r="D1326" s="1">
        <v>10221</v>
      </c>
      <c r="E1326" s="1">
        <v>128590</v>
      </c>
      <c r="F1326" s="2">
        <v>41645</v>
      </c>
    </row>
    <row r="1327" spans="1:6" x14ac:dyDescent="0.3">
      <c r="A1327">
        <v>2018</v>
      </c>
      <c r="B1327" t="s">
        <v>58</v>
      </c>
      <c r="C1327" t="s">
        <v>30</v>
      </c>
      <c r="D1327" s="1">
        <v>67399</v>
      </c>
      <c r="E1327" s="1">
        <v>1914153</v>
      </c>
      <c r="F1327" s="2">
        <v>53467</v>
      </c>
    </row>
    <row r="1328" spans="1:6" x14ac:dyDescent="0.3">
      <c r="A1328">
        <v>2018</v>
      </c>
      <c r="B1328" t="s">
        <v>58</v>
      </c>
      <c r="C1328" t="s">
        <v>31</v>
      </c>
      <c r="D1328" s="1">
        <v>27210</v>
      </c>
      <c r="E1328" s="1">
        <v>592067</v>
      </c>
      <c r="F1328" s="2">
        <v>48381</v>
      </c>
    </row>
    <row r="1329" spans="1:6" x14ac:dyDescent="0.3">
      <c r="A1329">
        <v>2018</v>
      </c>
      <c r="B1329" t="s">
        <v>58</v>
      </c>
      <c r="C1329" t="s">
        <v>32</v>
      </c>
      <c r="D1329" s="1">
        <v>2558</v>
      </c>
      <c r="E1329" s="1">
        <v>62184</v>
      </c>
      <c r="F1329" s="2">
        <v>51404</v>
      </c>
    </row>
    <row r="1330" spans="1:6" x14ac:dyDescent="0.3">
      <c r="A1330">
        <v>2018</v>
      </c>
      <c r="B1330" t="s">
        <v>58</v>
      </c>
      <c r="C1330" t="s">
        <v>33</v>
      </c>
      <c r="D1330" s="1">
        <v>34508</v>
      </c>
      <c r="E1330" s="1">
        <v>904140</v>
      </c>
      <c r="F1330" s="2">
        <v>46408</v>
      </c>
    </row>
    <row r="1331" spans="1:6" x14ac:dyDescent="0.3">
      <c r="A1331">
        <v>2018</v>
      </c>
      <c r="B1331" t="s">
        <v>58</v>
      </c>
      <c r="C1331" t="s">
        <v>34</v>
      </c>
      <c r="D1331" s="1">
        <v>13563</v>
      </c>
      <c r="E1331" s="1">
        <v>209863</v>
      </c>
      <c r="F1331" s="2">
        <v>45570</v>
      </c>
    </row>
    <row r="1332" spans="1:6" x14ac:dyDescent="0.3">
      <c r="A1332">
        <v>2018</v>
      </c>
      <c r="B1332" t="s">
        <v>58</v>
      </c>
      <c r="C1332" t="s">
        <v>35</v>
      </c>
      <c r="D1332" s="1">
        <v>15708</v>
      </c>
      <c r="E1332" s="1">
        <v>288939</v>
      </c>
      <c r="F1332" s="2">
        <v>50107</v>
      </c>
    </row>
    <row r="1333" spans="1:6" x14ac:dyDescent="0.3">
      <c r="A1333">
        <v>2018</v>
      </c>
      <c r="B1333" t="s">
        <v>58</v>
      </c>
      <c r="C1333" t="s">
        <v>36</v>
      </c>
      <c r="D1333" s="1">
        <v>57768</v>
      </c>
      <c r="E1333" s="1">
        <v>1209344</v>
      </c>
      <c r="F1333" s="2">
        <v>51808</v>
      </c>
    </row>
    <row r="1334" spans="1:6" x14ac:dyDescent="0.3">
      <c r="A1334">
        <v>2018</v>
      </c>
      <c r="B1334" t="s">
        <v>58</v>
      </c>
      <c r="C1334" t="s">
        <v>37</v>
      </c>
      <c r="D1334" s="1">
        <v>4545</v>
      </c>
      <c r="E1334" s="1">
        <v>100506</v>
      </c>
      <c r="F1334" s="2">
        <v>48716</v>
      </c>
    </row>
    <row r="1335" spans="1:6" x14ac:dyDescent="0.3">
      <c r="A1335">
        <v>2018</v>
      </c>
      <c r="B1335" t="s">
        <v>58</v>
      </c>
      <c r="C1335" t="s">
        <v>38</v>
      </c>
      <c r="D1335" s="1">
        <v>11971</v>
      </c>
      <c r="E1335" s="1">
        <v>234487</v>
      </c>
      <c r="F1335" s="2">
        <v>45993</v>
      </c>
    </row>
    <row r="1336" spans="1:6" x14ac:dyDescent="0.3">
      <c r="A1336">
        <v>2018</v>
      </c>
      <c r="B1336" t="s">
        <v>58</v>
      </c>
      <c r="C1336" t="s">
        <v>39</v>
      </c>
      <c r="D1336" s="1">
        <v>2839</v>
      </c>
      <c r="E1336" s="1">
        <v>67868</v>
      </c>
      <c r="F1336" s="2">
        <v>50399</v>
      </c>
    </row>
    <row r="1337" spans="1:6" x14ac:dyDescent="0.3">
      <c r="A1337">
        <v>2018</v>
      </c>
      <c r="B1337" t="s">
        <v>58</v>
      </c>
      <c r="C1337" t="s">
        <v>40</v>
      </c>
      <c r="D1337" s="1">
        <v>16127</v>
      </c>
      <c r="E1337" s="1">
        <v>420817</v>
      </c>
      <c r="F1337" s="2">
        <v>52099</v>
      </c>
    </row>
    <row r="1338" spans="1:6" x14ac:dyDescent="0.3">
      <c r="A1338">
        <v>2018</v>
      </c>
      <c r="B1338" t="s">
        <v>58</v>
      </c>
      <c r="C1338" t="s">
        <v>41</v>
      </c>
      <c r="D1338" s="1">
        <v>90552</v>
      </c>
      <c r="E1338" s="1">
        <v>1641637</v>
      </c>
      <c r="F1338" s="2">
        <v>48036</v>
      </c>
    </row>
    <row r="1339" spans="1:6" x14ac:dyDescent="0.3">
      <c r="A1339">
        <v>2018</v>
      </c>
      <c r="B1339" t="s">
        <v>58</v>
      </c>
      <c r="C1339" t="s">
        <v>42</v>
      </c>
      <c r="D1339" s="1">
        <v>12264</v>
      </c>
      <c r="E1339" s="1">
        <v>186785</v>
      </c>
      <c r="F1339" s="2">
        <v>43696</v>
      </c>
    </row>
    <row r="1340" spans="1:6" x14ac:dyDescent="0.3">
      <c r="A1340">
        <v>2018</v>
      </c>
      <c r="B1340" t="s">
        <v>58</v>
      </c>
      <c r="C1340" t="s">
        <v>43</v>
      </c>
      <c r="D1340" s="1">
        <v>2463</v>
      </c>
      <c r="E1340" s="1">
        <v>62630</v>
      </c>
      <c r="F1340" s="2">
        <v>46699</v>
      </c>
    </row>
    <row r="1341" spans="1:6" x14ac:dyDescent="0.3">
      <c r="A1341">
        <v>2018</v>
      </c>
      <c r="B1341" t="s">
        <v>58</v>
      </c>
      <c r="C1341" t="s">
        <v>44</v>
      </c>
      <c r="D1341" s="1">
        <v>43566</v>
      </c>
      <c r="E1341" s="1">
        <v>505487</v>
      </c>
      <c r="F1341" s="2">
        <v>49627</v>
      </c>
    </row>
    <row r="1342" spans="1:6" x14ac:dyDescent="0.3">
      <c r="A1342">
        <v>2018</v>
      </c>
      <c r="B1342" t="s">
        <v>58</v>
      </c>
      <c r="C1342" t="s">
        <v>45</v>
      </c>
      <c r="D1342" s="1">
        <v>61026</v>
      </c>
      <c r="E1342" s="1">
        <v>465717</v>
      </c>
      <c r="F1342" s="2">
        <v>51354</v>
      </c>
    </row>
    <row r="1343" spans="1:6" x14ac:dyDescent="0.3">
      <c r="A1343">
        <v>2018</v>
      </c>
      <c r="B1343" t="s">
        <v>58</v>
      </c>
      <c r="C1343" t="s">
        <v>46</v>
      </c>
      <c r="D1343" s="1">
        <v>5765</v>
      </c>
      <c r="E1343" s="1">
        <v>124431</v>
      </c>
      <c r="F1343" s="2">
        <v>46182</v>
      </c>
    </row>
    <row r="1344" spans="1:6" x14ac:dyDescent="0.3">
      <c r="A1344">
        <v>2018</v>
      </c>
      <c r="B1344" t="s">
        <v>58</v>
      </c>
      <c r="C1344" t="s">
        <v>47</v>
      </c>
      <c r="D1344" s="1">
        <v>28013</v>
      </c>
      <c r="E1344" s="1">
        <v>434143</v>
      </c>
      <c r="F1344" s="2">
        <v>49195</v>
      </c>
    </row>
    <row r="1345" spans="1:6" x14ac:dyDescent="0.3">
      <c r="A1345">
        <v>2018</v>
      </c>
      <c r="B1345" t="s">
        <v>58</v>
      </c>
      <c r="C1345" t="s">
        <v>48</v>
      </c>
      <c r="D1345" s="1">
        <v>3338</v>
      </c>
      <c r="E1345" s="1">
        <v>26972</v>
      </c>
      <c r="F1345" s="2">
        <v>42906</v>
      </c>
    </row>
    <row r="1346" spans="1:6" x14ac:dyDescent="0.3">
      <c r="A1346">
        <v>2018</v>
      </c>
      <c r="B1346" t="s">
        <v>59</v>
      </c>
      <c r="C1346" t="s">
        <v>1</v>
      </c>
      <c r="D1346" s="1">
        <v>10993</v>
      </c>
      <c r="E1346" s="1">
        <v>205942</v>
      </c>
      <c r="F1346" s="2">
        <v>16798</v>
      </c>
    </row>
    <row r="1347" spans="1:6" x14ac:dyDescent="0.3">
      <c r="A1347">
        <v>2018</v>
      </c>
      <c r="B1347" t="s">
        <v>59</v>
      </c>
      <c r="C1347" t="s">
        <v>2</v>
      </c>
      <c r="D1347" s="1">
        <v>13627</v>
      </c>
      <c r="E1347" s="1">
        <v>325897</v>
      </c>
      <c r="F1347" s="2">
        <v>24580</v>
      </c>
    </row>
    <row r="1348" spans="1:6" x14ac:dyDescent="0.3">
      <c r="A1348">
        <v>2018</v>
      </c>
      <c r="B1348" t="s">
        <v>59</v>
      </c>
      <c r="C1348" t="s">
        <v>3</v>
      </c>
      <c r="D1348" s="1">
        <v>7168</v>
      </c>
      <c r="E1348" s="1">
        <v>118405</v>
      </c>
      <c r="F1348" s="2">
        <v>16536</v>
      </c>
    </row>
    <row r="1349" spans="1:6" x14ac:dyDescent="0.3">
      <c r="A1349">
        <v>2018</v>
      </c>
      <c r="B1349" t="s">
        <v>59</v>
      </c>
      <c r="C1349" t="s">
        <v>4</v>
      </c>
      <c r="D1349" s="1">
        <v>111455</v>
      </c>
      <c r="E1349" s="1">
        <v>1988750</v>
      </c>
      <c r="F1349" s="2">
        <v>30527</v>
      </c>
    </row>
    <row r="1350" spans="1:6" x14ac:dyDescent="0.3">
      <c r="A1350">
        <v>2018</v>
      </c>
      <c r="B1350" t="s">
        <v>59</v>
      </c>
      <c r="C1350" t="s">
        <v>5</v>
      </c>
      <c r="D1350" s="1">
        <v>16939</v>
      </c>
      <c r="E1350" s="1">
        <v>339407</v>
      </c>
      <c r="F1350" s="2">
        <v>25878</v>
      </c>
    </row>
    <row r="1351" spans="1:6" x14ac:dyDescent="0.3">
      <c r="A1351">
        <v>2018</v>
      </c>
      <c r="B1351" t="s">
        <v>59</v>
      </c>
      <c r="C1351" t="s">
        <v>6</v>
      </c>
      <c r="D1351" s="1">
        <v>10668</v>
      </c>
      <c r="E1351" s="1">
        <v>157709</v>
      </c>
      <c r="F1351" s="2">
        <v>23705</v>
      </c>
    </row>
    <row r="1352" spans="1:6" x14ac:dyDescent="0.3">
      <c r="A1352">
        <v>2018</v>
      </c>
      <c r="B1352" t="s">
        <v>59</v>
      </c>
      <c r="C1352" t="s">
        <v>7</v>
      </c>
      <c r="D1352" s="1">
        <v>2637</v>
      </c>
      <c r="E1352" s="1">
        <v>51696</v>
      </c>
      <c r="F1352" s="2">
        <v>20414</v>
      </c>
    </row>
    <row r="1353" spans="1:6" x14ac:dyDescent="0.3">
      <c r="A1353">
        <v>2018</v>
      </c>
      <c r="B1353" t="s">
        <v>59</v>
      </c>
      <c r="C1353" t="s">
        <v>8</v>
      </c>
      <c r="D1353" s="1">
        <v>56587</v>
      </c>
      <c r="E1353" s="1">
        <v>1226786</v>
      </c>
      <c r="F1353" s="2">
        <v>25881</v>
      </c>
    </row>
    <row r="1354" spans="1:6" x14ac:dyDescent="0.3">
      <c r="A1354">
        <v>2018</v>
      </c>
      <c r="B1354" t="s">
        <v>59</v>
      </c>
      <c r="C1354" t="s">
        <v>9</v>
      </c>
      <c r="D1354" s="1">
        <v>24275</v>
      </c>
      <c r="E1354" s="1">
        <v>487598</v>
      </c>
      <c r="F1354" s="2">
        <v>20604</v>
      </c>
    </row>
    <row r="1355" spans="1:6" x14ac:dyDescent="0.3">
      <c r="A1355">
        <v>2018</v>
      </c>
      <c r="B1355" t="s">
        <v>59</v>
      </c>
      <c r="C1355" t="s">
        <v>10</v>
      </c>
      <c r="D1355" s="1">
        <v>5008</v>
      </c>
      <c r="E1355" s="1">
        <v>78912</v>
      </c>
      <c r="F1355" s="2">
        <v>17141</v>
      </c>
    </row>
    <row r="1356" spans="1:6" x14ac:dyDescent="0.3">
      <c r="A1356">
        <v>2018</v>
      </c>
      <c r="B1356" t="s">
        <v>59</v>
      </c>
      <c r="C1356" t="s">
        <v>11</v>
      </c>
      <c r="D1356" s="1">
        <v>32619</v>
      </c>
      <c r="E1356" s="1">
        <v>617101</v>
      </c>
      <c r="F1356" s="2">
        <v>23765</v>
      </c>
    </row>
    <row r="1357" spans="1:6" x14ac:dyDescent="0.3">
      <c r="A1357">
        <v>2018</v>
      </c>
      <c r="B1357" t="s">
        <v>59</v>
      </c>
      <c r="C1357" t="s">
        <v>12</v>
      </c>
      <c r="D1357" s="1">
        <v>15564</v>
      </c>
      <c r="E1357" s="1">
        <v>310335</v>
      </c>
      <c r="F1357" s="2">
        <v>18981</v>
      </c>
    </row>
    <row r="1358" spans="1:6" x14ac:dyDescent="0.3">
      <c r="A1358">
        <v>2018</v>
      </c>
      <c r="B1358" t="s">
        <v>59</v>
      </c>
      <c r="C1358" t="s">
        <v>13</v>
      </c>
      <c r="D1358" s="1">
        <v>8670</v>
      </c>
      <c r="E1358" s="1">
        <v>143729</v>
      </c>
      <c r="F1358" s="2">
        <v>16799</v>
      </c>
    </row>
    <row r="1359" spans="1:6" x14ac:dyDescent="0.3">
      <c r="A1359">
        <v>2018</v>
      </c>
      <c r="B1359" t="s">
        <v>59</v>
      </c>
      <c r="C1359" t="s">
        <v>14</v>
      </c>
      <c r="D1359" s="1">
        <v>6895</v>
      </c>
      <c r="E1359" s="1">
        <v>129372</v>
      </c>
      <c r="F1359" s="2">
        <v>16764</v>
      </c>
    </row>
    <row r="1360" spans="1:6" x14ac:dyDescent="0.3">
      <c r="A1360">
        <v>2018</v>
      </c>
      <c r="B1360" t="s">
        <v>59</v>
      </c>
      <c r="C1360" t="s">
        <v>15</v>
      </c>
      <c r="D1360" s="1">
        <v>10080</v>
      </c>
      <c r="E1360" s="1">
        <v>197894</v>
      </c>
      <c r="F1360" s="2">
        <v>17719</v>
      </c>
    </row>
    <row r="1361" spans="1:6" x14ac:dyDescent="0.3">
      <c r="A1361">
        <v>2018</v>
      </c>
      <c r="B1361" t="s">
        <v>59</v>
      </c>
      <c r="C1361" t="s">
        <v>16</v>
      </c>
      <c r="D1361" s="1">
        <v>12415</v>
      </c>
      <c r="E1361" s="1">
        <v>236357</v>
      </c>
      <c r="F1361" s="2">
        <v>21264</v>
      </c>
    </row>
    <row r="1362" spans="1:6" x14ac:dyDescent="0.3">
      <c r="A1362">
        <v>2018</v>
      </c>
      <c r="B1362" t="s">
        <v>59</v>
      </c>
      <c r="C1362" t="s">
        <v>17</v>
      </c>
      <c r="D1362" s="1">
        <v>5047</v>
      </c>
      <c r="E1362" s="1">
        <v>68406</v>
      </c>
      <c r="F1362" s="2">
        <v>22087</v>
      </c>
    </row>
    <row r="1363" spans="1:6" x14ac:dyDescent="0.3">
      <c r="A1363">
        <v>2018</v>
      </c>
      <c r="B1363" t="s">
        <v>59</v>
      </c>
      <c r="C1363" t="s">
        <v>18</v>
      </c>
      <c r="D1363" s="1">
        <v>14772</v>
      </c>
      <c r="E1363" s="1">
        <v>282009</v>
      </c>
      <c r="F1363" s="2">
        <v>24012</v>
      </c>
    </row>
    <row r="1364" spans="1:6" x14ac:dyDescent="0.3">
      <c r="A1364">
        <v>2018</v>
      </c>
      <c r="B1364" t="s">
        <v>59</v>
      </c>
      <c r="C1364" t="s">
        <v>19</v>
      </c>
      <c r="D1364" s="1">
        <v>20642</v>
      </c>
      <c r="E1364" s="1">
        <v>375767</v>
      </c>
      <c r="F1364" s="2">
        <v>27758</v>
      </c>
    </row>
    <row r="1365" spans="1:6" x14ac:dyDescent="0.3">
      <c r="A1365">
        <v>2018</v>
      </c>
      <c r="B1365" t="s">
        <v>59</v>
      </c>
      <c r="C1365" t="s">
        <v>20</v>
      </c>
      <c r="D1365" s="1">
        <v>22025</v>
      </c>
      <c r="E1365" s="1">
        <v>432290</v>
      </c>
      <c r="F1365" s="2">
        <v>20566</v>
      </c>
    </row>
    <row r="1366" spans="1:6" x14ac:dyDescent="0.3">
      <c r="A1366">
        <v>2018</v>
      </c>
      <c r="B1366" t="s">
        <v>59</v>
      </c>
      <c r="C1366" t="s">
        <v>21</v>
      </c>
      <c r="D1366" s="1">
        <v>15294</v>
      </c>
      <c r="E1366" s="1">
        <v>272821</v>
      </c>
      <c r="F1366" s="2">
        <v>22507</v>
      </c>
    </row>
    <row r="1367" spans="1:6" x14ac:dyDescent="0.3">
      <c r="A1367">
        <v>2018</v>
      </c>
      <c r="B1367" t="s">
        <v>59</v>
      </c>
      <c r="C1367" t="s">
        <v>22</v>
      </c>
      <c r="D1367" s="1">
        <v>6464</v>
      </c>
      <c r="E1367" s="1">
        <v>134785</v>
      </c>
      <c r="F1367" s="2">
        <v>17523</v>
      </c>
    </row>
    <row r="1368" spans="1:6" x14ac:dyDescent="0.3">
      <c r="A1368">
        <v>2018</v>
      </c>
      <c r="B1368" t="s">
        <v>59</v>
      </c>
      <c r="C1368" t="s">
        <v>23</v>
      </c>
      <c r="D1368" s="1">
        <v>14797</v>
      </c>
      <c r="E1368" s="1">
        <v>305418</v>
      </c>
      <c r="F1368" s="2">
        <v>20892</v>
      </c>
    </row>
    <row r="1369" spans="1:6" x14ac:dyDescent="0.3">
      <c r="A1369">
        <v>2018</v>
      </c>
      <c r="B1369" t="s">
        <v>59</v>
      </c>
      <c r="C1369" t="s">
        <v>24</v>
      </c>
      <c r="D1369" s="1">
        <v>5071</v>
      </c>
      <c r="E1369" s="1">
        <v>66044</v>
      </c>
      <c r="F1369" s="2">
        <v>19150</v>
      </c>
    </row>
    <row r="1370" spans="1:6" x14ac:dyDescent="0.3">
      <c r="A1370">
        <v>2018</v>
      </c>
      <c r="B1370" t="s">
        <v>59</v>
      </c>
      <c r="C1370" t="s">
        <v>25</v>
      </c>
      <c r="D1370" s="1">
        <v>5561</v>
      </c>
      <c r="E1370" s="1">
        <v>92581</v>
      </c>
      <c r="F1370" s="2">
        <v>16715</v>
      </c>
    </row>
    <row r="1371" spans="1:6" x14ac:dyDescent="0.3">
      <c r="A1371">
        <v>2018</v>
      </c>
      <c r="B1371" t="s">
        <v>59</v>
      </c>
      <c r="C1371" t="s">
        <v>26</v>
      </c>
      <c r="D1371" s="1">
        <v>8499</v>
      </c>
      <c r="E1371" s="1">
        <v>352051</v>
      </c>
      <c r="F1371" s="2">
        <v>33688</v>
      </c>
    </row>
    <row r="1372" spans="1:6" x14ac:dyDescent="0.3">
      <c r="A1372">
        <v>2018</v>
      </c>
      <c r="B1372" t="s">
        <v>59</v>
      </c>
      <c r="C1372" t="s">
        <v>27</v>
      </c>
      <c r="D1372" s="1">
        <v>4595</v>
      </c>
      <c r="E1372" s="1">
        <v>71975</v>
      </c>
      <c r="F1372" s="2">
        <v>21945</v>
      </c>
    </row>
    <row r="1373" spans="1:6" x14ac:dyDescent="0.3">
      <c r="A1373">
        <v>2018</v>
      </c>
      <c r="B1373" t="s">
        <v>59</v>
      </c>
      <c r="C1373" t="s">
        <v>28</v>
      </c>
      <c r="D1373" s="1">
        <v>24132</v>
      </c>
      <c r="E1373" s="1">
        <v>385616</v>
      </c>
      <c r="F1373" s="2">
        <v>26316</v>
      </c>
    </row>
    <row r="1374" spans="1:6" x14ac:dyDescent="0.3">
      <c r="A1374">
        <v>2018</v>
      </c>
      <c r="B1374" t="s">
        <v>59</v>
      </c>
      <c r="C1374" t="s">
        <v>29</v>
      </c>
      <c r="D1374" s="1">
        <v>5107</v>
      </c>
      <c r="E1374" s="1">
        <v>97785</v>
      </c>
      <c r="F1374" s="2">
        <v>18651</v>
      </c>
    </row>
    <row r="1375" spans="1:6" x14ac:dyDescent="0.3">
      <c r="A1375">
        <v>2018</v>
      </c>
      <c r="B1375" t="s">
        <v>59</v>
      </c>
      <c r="C1375" t="s">
        <v>30</v>
      </c>
      <c r="D1375" s="1">
        <v>66285</v>
      </c>
      <c r="E1375" s="1">
        <v>957343</v>
      </c>
      <c r="F1375" s="2">
        <v>33850</v>
      </c>
    </row>
    <row r="1376" spans="1:6" x14ac:dyDescent="0.3">
      <c r="A1376">
        <v>2018</v>
      </c>
      <c r="B1376" t="s">
        <v>59</v>
      </c>
      <c r="C1376" t="s">
        <v>31</v>
      </c>
      <c r="D1376" s="1">
        <v>25859</v>
      </c>
      <c r="E1376" s="1">
        <v>502877</v>
      </c>
      <c r="F1376" s="2">
        <v>19767</v>
      </c>
    </row>
    <row r="1377" spans="1:6" x14ac:dyDescent="0.3">
      <c r="A1377">
        <v>2018</v>
      </c>
      <c r="B1377" t="s">
        <v>59</v>
      </c>
      <c r="C1377" t="s">
        <v>32</v>
      </c>
      <c r="D1377" s="1">
        <v>2627</v>
      </c>
      <c r="E1377" s="1">
        <v>40375</v>
      </c>
      <c r="F1377" s="2">
        <v>17889</v>
      </c>
    </row>
    <row r="1378" spans="1:6" x14ac:dyDescent="0.3">
      <c r="A1378">
        <v>2018</v>
      </c>
      <c r="B1378" t="s">
        <v>59</v>
      </c>
      <c r="C1378" t="s">
        <v>33</v>
      </c>
      <c r="D1378" s="1">
        <v>28523</v>
      </c>
      <c r="E1378" s="1">
        <v>566681</v>
      </c>
      <c r="F1378" s="2">
        <v>19459</v>
      </c>
    </row>
    <row r="1379" spans="1:6" x14ac:dyDescent="0.3">
      <c r="A1379">
        <v>2018</v>
      </c>
      <c r="B1379" t="s">
        <v>59</v>
      </c>
      <c r="C1379" t="s">
        <v>34</v>
      </c>
      <c r="D1379" s="1">
        <v>9140</v>
      </c>
      <c r="E1379" s="1">
        <v>171567</v>
      </c>
      <c r="F1379" s="2">
        <v>18204</v>
      </c>
    </row>
    <row r="1380" spans="1:6" x14ac:dyDescent="0.3">
      <c r="A1380">
        <v>2018</v>
      </c>
      <c r="B1380" t="s">
        <v>59</v>
      </c>
      <c r="C1380" t="s">
        <v>35</v>
      </c>
      <c r="D1380" s="1">
        <v>13794</v>
      </c>
      <c r="E1380" s="1">
        <v>210781</v>
      </c>
      <c r="F1380" s="2">
        <v>22754</v>
      </c>
    </row>
    <row r="1381" spans="1:6" x14ac:dyDescent="0.3">
      <c r="A1381">
        <v>2018</v>
      </c>
      <c r="B1381" t="s">
        <v>59</v>
      </c>
      <c r="C1381" t="s">
        <v>36</v>
      </c>
      <c r="D1381" s="1">
        <v>33471</v>
      </c>
      <c r="E1381" s="1">
        <v>571799</v>
      </c>
      <c r="F1381" s="2">
        <v>21102</v>
      </c>
    </row>
    <row r="1382" spans="1:6" x14ac:dyDescent="0.3">
      <c r="A1382">
        <v>2018</v>
      </c>
      <c r="B1382" t="s">
        <v>59</v>
      </c>
      <c r="C1382" t="s">
        <v>37</v>
      </c>
      <c r="D1382" s="1">
        <v>3748</v>
      </c>
      <c r="E1382" s="1">
        <v>59154</v>
      </c>
      <c r="F1382" s="2">
        <v>22818</v>
      </c>
    </row>
    <row r="1383" spans="1:6" x14ac:dyDescent="0.3">
      <c r="A1383">
        <v>2018</v>
      </c>
      <c r="B1383" t="s">
        <v>59</v>
      </c>
      <c r="C1383" t="s">
        <v>38</v>
      </c>
      <c r="D1383" s="1">
        <v>12841</v>
      </c>
      <c r="E1383" s="1">
        <v>263743</v>
      </c>
      <c r="F1383" s="2">
        <v>17991</v>
      </c>
    </row>
    <row r="1384" spans="1:6" x14ac:dyDescent="0.3">
      <c r="A1384">
        <v>2018</v>
      </c>
      <c r="B1384" t="s">
        <v>59</v>
      </c>
      <c r="C1384" t="s">
        <v>39</v>
      </c>
      <c r="D1384" s="1">
        <v>3149</v>
      </c>
      <c r="E1384" s="1">
        <v>47321</v>
      </c>
      <c r="F1384" s="2">
        <v>16954</v>
      </c>
    </row>
    <row r="1385" spans="1:6" x14ac:dyDescent="0.3">
      <c r="A1385">
        <v>2018</v>
      </c>
      <c r="B1385" t="s">
        <v>59</v>
      </c>
      <c r="C1385" t="s">
        <v>40</v>
      </c>
      <c r="D1385" s="1">
        <v>16427</v>
      </c>
      <c r="E1385" s="1">
        <v>337857</v>
      </c>
      <c r="F1385" s="2">
        <v>23524</v>
      </c>
    </row>
    <row r="1386" spans="1:6" x14ac:dyDescent="0.3">
      <c r="A1386">
        <v>2018</v>
      </c>
      <c r="B1386" t="s">
        <v>59</v>
      </c>
      <c r="C1386" t="s">
        <v>41</v>
      </c>
      <c r="D1386" s="1">
        <v>62760</v>
      </c>
      <c r="E1386" s="1">
        <v>1354468</v>
      </c>
      <c r="F1386" s="2">
        <v>21861</v>
      </c>
    </row>
    <row r="1387" spans="1:6" x14ac:dyDescent="0.3">
      <c r="A1387">
        <v>2018</v>
      </c>
      <c r="B1387" t="s">
        <v>59</v>
      </c>
      <c r="C1387" t="s">
        <v>42</v>
      </c>
      <c r="D1387" s="1">
        <v>7374</v>
      </c>
      <c r="E1387" s="1">
        <v>148446</v>
      </c>
      <c r="F1387" s="2">
        <v>20121</v>
      </c>
    </row>
    <row r="1388" spans="1:6" x14ac:dyDescent="0.3">
      <c r="A1388">
        <v>2018</v>
      </c>
      <c r="B1388" t="s">
        <v>59</v>
      </c>
      <c r="C1388" t="s">
        <v>43</v>
      </c>
      <c r="D1388" s="1">
        <v>2279</v>
      </c>
      <c r="E1388" s="1">
        <v>37198</v>
      </c>
      <c r="F1388" s="2">
        <v>23107</v>
      </c>
    </row>
    <row r="1389" spans="1:6" x14ac:dyDescent="0.3">
      <c r="A1389">
        <v>2018</v>
      </c>
      <c r="B1389" t="s">
        <v>59</v>
      </c>
      <c r="C1389" t="s">
        <v>44</v>
      </c>
      <c r="D1389" s="1">
        <v>20479</v>
      </c>
      <c r="E1389" s="1">
        <v>406321</v>
      </c>
      <c r="F1389" s="2">
        <v>20678</v>
      </c>
    </row>
    <row r="1390" spans="1:6" x14ac:dyDescent="0.3">
      <c r="A1390">
        <v>2018</v>
      </c>
      <c r="B1390" t="s">
        <v>59</v>
      </c>
      <c r="C1390" t="s">
        <v>45</v>
      </c>
      <c r="D1390" s="1">
        <v>20431</v>
      </c>
      <c r="E1390" s="1">
        <v>335635</v>
      </c>
      <c r="F1390" s="2">
        <v>25357</v>
      </c>
    </row>
    <row r="1391" spans="1:6" x14ac:dyDescent="0.3">
      <c r="A1391">
        <v>2018</v>
      </c>
      <c r="B1391" t="s">
        <v>59</v>
      </c>
      <c r="C1391" t="s">
        <v>46</v>
      </c>
      <c r="D1391" s="1">
        <v>4722</v>
      </c>
      <c r="E1391" s="1">
        <v>74133</v>
      </c>
      <c r="F1391" s="2">
        <v>17916</v>
      </c>
    </row>
    <row r="1392" spans="1:6" x14ac:dyDescent="0.3">
      <c r="A1392">
        <v>2018</v>
      </c>
      <c r="B1392" t="s">
        <v>59</v>
      </c>
      <c r="C1392" t="s">
        <v>47</v>
      </c>
      <c r="D1392" s="1">
        <v>16931</v>
      </c>
      <c r="E1392" s="1">
        <v>282313</v>
      </c>
      <c r="F1392" s="2">
        <v>18305</v>
      </c>
    </row>
    <row r="1393" spans="1:6" x14ac:dyDescent="0.3">
      <c r="A1393">
        <v>2018</v>
      </c>
      <c r="B1393" t="s">
        <v>59</v>
      </c>
      <c r="C1393" t="s">
        <v>48</v>
      </c>
      <c r="D1393" s="1">
        <v>2383</v>
      </c>
      <c r="E1393" s="1">
        <v>36403</v>
      </c>
      <c r="F1393" s="2">
        <v>21270</v>
      </c>
    </row>
    <row r="1394" spans="1:6" x14ac:dyDescent="0.3">
      <c r="A1394">
        <v>2018</v>
      </c>
      <c r="B1394" t="s">
        <v>60</v>
      </c>
      <c r="C1394" t="s">
        <v>1</v>
      </c>
      <c r="D1394" s="1">
        <v>10102</v>
      </c>
      <c r="E1394" s="1">
        <v>46094</v>
      </c>
      <c r="F1394" s="2">
        <v>37839</v>
      </c>
    </row>
    <row r="1395" spans="1:6" x14ac:dyDescent="0.3">
      <c r="A1395">
        <v>2018</v>
      </c>
      <c r="B1395" t="s">
        <v>60</v>
      </c>
      <c r="C1395" t="s">
        <v>2</v>
      </c>
      <c r="D1395" s="1">
        <v>11119</v>
      </c>
      <c r="E1395" s="1">
        <v>75319</v>
      </c>
      <c r="F1395" s="2">
        <v>37697</v>
      </c>
    </row>
    <row r="1396" spans="1:6" x14ac:dyDescent="0.3">
      <c r="A1396">
        <v>2018</v>
      </c>
      <c r="B1396" t="s">
        <v>60</v>
      </c>
      <c r="C1396" t="s">
        <v>3</v>
      </c>
      <c r="D1396" s="1">
        <v>5345</v>
      </c>
      <c r="E1396" s="1">
        <v>24966</v>
      </c>
      <c r="F1396" s="2">
        <v>34843</v>
      </c>
    </row>
    <row r="1397" spans="1:6" x14ac:dyDescent="0.3">
      <c r="A1397">
        <v>2018</v>
      </c>
      <c r="B1397" t="s">
        <v>60</v>
      </c>
      <c r="C1397" t="s">
        <v>4</v>
      </c>
      <c r="D1397" s="1">
        <v>95398</v>
      </c>
      <c r="E1397" s="1">
        <v>541832</v>
      </c>
      <c r="F1397" s="2">
        <v>40668</v>
      </c>
    </row>
    <row r="1398" spans="1:6" x14ac:dyDescent="0.3">
      <c r="A1398">
        <v>2018</v>
      </c>
      <c r="B1398" t="s">
        <v>60</v>
      </c>
      <c r="C1398" t="s">
        <v>5</v>
      </c>
      <c r="D1398" s="1">
        <v>16405</v>
      </c>
      <c r="E1398" s="1">
        <v>82040</v>
      </c>
      <c r="F1398" s="2">
        <v>40987</v>
      </c>
    </row>
    <row r="1399" spans="1:6" x14ac:dyDescent="0.3">
      <c r="A1399">
        <v>2018</v>
      </c>
      <c r="B1399" t="s">
        <v>60</v>
      </c>
      <c r="C1399" t="s">
        <v>6</v>
      </c>
      <c r="D1399" s="1">
        <v>17517</v>
      </c>
      <c r="E1399" s="1">
        <v>66913</v>
      </c>
      <c r="F1399" s="2">
        <v>33615</v>
      </c>
    </row>
    <row r="1400" spans="1:6" x14ac:dyDescent="0.3">
      <c r="A1400">
        <v>2018</v>
      </c>
      <c r="B1400" t="s">
        <v>60</v>
      </c>
      <c r="C1400" t="s">
        <v>7</v>
      </c>
      <c r="D1400" s="1">
        <v>2054</v>
      </c>
      <c r="E1400" s="1">
        <v>11930</v>
      </c>
      <c r="F1400" s="2">
        <v>34259</v>
      </c>
    </row>
    <row r="1401" spans="1:6" x14ac:dyDescent="0.3">
      <c r="A1401">
        <v>2018</v>
      </c>
      <c r="B1401" t="s">
        <v>60</v>
      </c>
      <c r="C1401" t="s">
        <v>8</v>
      </c>
      <c r="D1401" s="1">
        <v>55687</v>
      </c>
      <c r="E1401" s="1">
        <v>279269</v>
      </c>
      <c r="F1401" s="2">
        <v>36402</v>
      </c>
    </row>
    <row r="1402" spans="1:6" x14ac:dyDescent="0.3">
      <c r="A1402">
        <v>2018</v>
      </c>
      <c r="B1402" t="s">
        <v>60</v>
      </c>
      <c r="C1402" t="s">
        <v>9</v>
      </c>
      <c r="D1402" s="1">
        <v>17999</v>
      </c>
      <c r="E1402" s="1">
        <v>108656</v>
      </c>
      <c r="F1402" s="2">
        <v>36377</v>
      </c>
    </row>
    <row r="1403" spans="1:6" x14ac:dyDescent="0.3">
      <c r="A1403">
        <v>2018</v>
      </c>
      <c r="B1403" t="s">
        <v>60</v>
      </c>
      <c r="C1403" t="s">
        <v>10</v>
      </c>
      <c r="D1403" s="1">
        <v>3985</v>
      </c>
      <c r="E1403" s="1">
        <v>18622</v>
      </c>
      <c r="F1403" s="2">
        <v>31284</v>
      </c>
    </row>
    <row r="1404" spans="1:6" x14ac:dyDescent="0.3">
      <c r="A1404">
        <v>2018</v>
      </c>
      <c r="B1404" t="s">
        <v>60</v>
      </c>
      <c r="C1404" t="s">
        <v>11</v>
      </c>
      <c r="D1404" s="1">
        <v>39449</v>
      </c>
      <c r="E1404" s="1">
        <v>208655</v>
      </c>
      <c r="F1404" s="2">
        <v>42392</v>
      </c>
    </row>
    <row r="1405" spans="1:6" x14ac:dyDescent="0.3">
      <c r="A1405">
        <v>2018</v>
      </c>
      <c r="B1405" t="s">
        <v>60</v>
      </c>
      <c r="C1405" t="s">
        <v>12</v>
      </c>
      <c r="D1405" s="1">
        <v>13122</v>
      </c>
      <c r="E1405" s="1">
        <v>87997</v>
      </c>
      <c r="F1405" s="2">
        <v>32900</v>
      </c>
    </row>
    <row r="1406" spans="1:6" x14ac:dyDescent="0.3">
      <c r="A1406">
        <v>2018</v>
      </c>
      <c r="B1406" t="s">
        <v>60</v>
      </c>
      <c r="C1406" t="s">
        <v>13</v>
      </c>
      <c r="D1406" s="1">
        <v>8669</v>
      </c>
      <c r="E1406" s="1">
        <v>42339</v>
      </c>
      <c r="F1406" s="2">
        <v>34313</v>
      </c>
    </row>
    <row r="1407" spans="1:6" x14ac:dyDescent="0.3">
      <c r="A1407">
        <v>2018</v>
      </c>
      <c r="B1407" t="s">
        <v>60</v>
      </c>
      <c r="C1407" t="s">
        <v>14</v>
      </c>
      <c r="D1407" s="1">
        <v>5983</v>
      </c>
      <c r="E1407" s="1">
        <v>33757</v>
      </c>
      <c r="F1407" s="2">
        <v>34478</v>
      </c>
    </row>
    <row r="1408" spans="1:6" x14ac:dyDescent="0.3">
      <c r="A1408">
        <v>2018</v>
      </c>
      <c r="B1408" t="s">
        <v>60</v>
      </c>
      <c r="C1408" t="s">
        <v>15</v>
      </c>
      <c r="D1408" s="1">
        <v>10697</v>
      </c>
      <c r="E1408" s="1">
        <v>46476</v>
      </c>
      <c r="F1408" s="2">
        <v>33616</v>
      </c>
    </row>
    <row r="1409" spans="1:6" x14ac:dyDescent="0.3">
      <c r="A1409">
        <v>2018</v>
      </c>
      <c r="B1409" t="s">
        <v>60</v>
      </c>
      <c r="C1409" t="s">
        <v>16</v>
      </c>
      <c r="D1409" s="1">
        <v>9230</v>
      </c>
      <c r="E1409" s="1">
        <v>45904</v>
      </c>
      <c r="F1409" s="2">
        <v>37854</v>
      </c>
    </row>
    <row r="1410" spans="1:6" x14ac:dyDescent="0.3">
      <c r="A1410">
        <v>2018</v>
      </c>
      <c r="B1410" t="s">
        <v>60</v>
      </c>
      <c r="C1410" t="s">
        <v>17</v>
      </c>
      <c r="D1410" s="1">
        <v>3832</v>
      </c>
      <c r="E1410" s="1">
        <v>18021</v>
      </c>
      <c r="F1410" s="2">
        <v>33967</v>
      </c>
    </row>
    <row r="1411" spans="1:6" x14ac:dyDescent="0.3">
      <c r="A1411">
        <v>2018</v>
      </c>
      <c r="B1411" t="s">
        <v>60</v>
      </c>
      <c r="C1411" t="s">
        <v>18</v>
      </c>
      <c r="D1411" s="1">
        <v>19354</v>
      </c>
      <c r="E1411" s="1">
        <v>91803</v>
      </c>
      <c r="F1411" s="2">
        <v>43222</v>
      </c>
    </row>
    <row r="1412" spans="1:6" x14ac:dyDescent="0.3">
      <c r="A1412">
        <v>2018</v>
      </c>
      <c r="B1412" t="s">
        <v>60</v>
      </c>
      <c r="C1412" t="s">
        <v>19</v>
      </c>
      <c r="D1412" s="1">
        <v>21621</v>
      </c>
      <c r="E1412" s="1">
        <v>119963</v>
      </c>
      <c r="F1412" s="2">
        <v>38569</v>
      </c>
    </row>
    <row r="1413" spans="1:6" x14ac:dyDescent="0.3">
      <c r="A1413">
        <v>2018</v>
      </c>
      <c r="B1413" t="s">
        <v>60</v>
      </c>
      <c r="C1413" t="s">
        <v>20</v>
      </c>
      <c r="D1413" s="1">
        <v>31024</v>
      </c>
      <c r="E1413" s="1">
        <v>139968</v>
      </c>
      <c r="F1413" s="2">
        <v>33275</v>
      </c>
    </row>
    <row r="1414" spans="1:6" x14ac:dyDescent="0.3">
      <c r="A1414">
        <v>2018</v>
      </c>
      <c r="B1414" t="s">
        <v>60</v>
      </c>
      <c r="C1414" t="s">
        <v>21</v>
      </c>
      <c r="D1414" s="1">
        <v>17099</v>
      </c>
      <c r="E1414" s="1">
        <v>90096</v>
      </c>
      <c r="F1414" s="2">
        <v>34221</v>
      </c>
    </row>
    <row r="1415" spans="1:6" x14ac:dyDescent="0.3">
      <c r="A1415">
        <v>2018</v>
      </c>
      <c r="B1415" t="s">
        <v>60</v>
      </c>
      <c r="C1415" t="s">
        <v>22</v>
      </c>
      <c r="D1415" s="1">
        <v>4645</v>
      </c>
      <c r="E1415" s="1">
        <v>21202</v>
      </c>
      <c r="F1415" s="2">
        <v>34491</v>
      </c>
    </row>
    <row r="1416" spans="1:6" x14ac:dyDescent="0.3">
      <c r="A1416">
        <v>2018</v>
      </c>
      <c r="B1416" t="s">
        <v>60</v>
      </c>
      <c r="C1416" t="s">
        <v>23</v>
      </c>
      <c r="D1416" s="1">
        <v>12996</v>
      </c>
      <c r="E1416" s="1">
        <v>75350</v>
      </c>
      <c r="F1416" s="2">
        <v>34075</v>
      </c>
    </row>
    <row r="1417" spans="1:6" x14ac:dyDescent="0.3">
      <c r="A1417">
        <v>2018</v>
      </c>
      <c r="B1417" t="s">
        <v>60</v>
      </c>
      <c r="C1417" t="s">
        <v>24</v>
      </c>
      <c r="D1417" s="1">
        <v>4285</v>
      </c>
      <c r="E1417" s="1">
        <v>18301</v>
      </c>
      <c r="F1417" s="2">
        <v>30293</v>
      </c>
    </row>
    <row r="1418" spans="1:6" x14ac:dyDescent="0.3">
      <c r="A1418">
        <v>2018</v>
      </c>
      <c r="B1418" t="s">
        <v>60</v>
      </c>
      <c r="C1418" t="s">
        <v>25</v>
      </c>
      <c r="D1418" s="1">
        <v>4614</v>
      </c>
      <c r="E1418" s="1">
        <v>25333</v>
      </c>
      <c r="F1418" s="2">
        <v>32212</v>
      </c>
    </row>
    <row r="1419" spans="1:6" x14ac:dyDescent="0.3">
      <c r="A1419">
        <v>2018</v>
      </c>
      <c r="B1419" t="s">
        <v>60</v>
      </c>
      <c r="C1419" t="s">
        <v>26</v>
      </c>
      <c r="D1419" s="1">
        <v>5080</v>
      </c>
      <c r="E1419" s="1">
        <v>34964</v>
      </c>
      <c r="F1419" s="2">
        <v>37484</v>
      </c>
    </row>
    <row r="1420" spans="1:6" x14ac:dyDescent="0.3">
      <c r="A1420">
        <v>2018</v>
      </c>
      <c r="B1420" t="s">
        <v>60</v>
      </c>
      <c r="C1420" t="s">
        <v>27</v>
      </c>
      <c r="D1420" s="1">
        <v>3934</v>
      </c>
      <c r="E1420" s="1">
        <v>20991</v>
      </c>
      <c r="F1420" s="2">
        <v>37927</v>
      </c>
    </row>
    <row r="1421" spans="1:6" x14ac:dyDescent="0.3">
      <c r="A1421">
        <v>2018</v>
      </c>
      <c r="B1421" t="s">
        <v>60</v>
      </c>
      <c r="C1421" t="s">
        <v>28</v>
      </c>
      <c r="D1421" s="1">
        <v>24105</v>
      </c>
      <c r="E1421" s="1">
        <v>135824</v>
      </c>
      <c r="F1421" s="2">
        <v>36518</v>
      </c>
    </row>
    <row r="1422" spans="1:6" x14ac:dyDescent="0.3">
      <c r="A1422">
        <v>2018</v>
      </c>
      <c r="B1422" t="s">
        <v>60</v>
      </c>
      <c r="C1422" t="s">
        <v>29</v>
      </c>
      <c r="D1422" s="1">
        <v>4073</v>
      </c>
      <c r="E1422" s="1">
        <v>20964</v>
      </c>
      <c r="F1422" s="2">
        <v>34365</v>
      </c>
    </row>
    <row r="1423" spans="1:6" x14ac:dyDescent="0.3">
      <c r="A1423">
        <v>2018</v>
      </c>
      <c r="B1423" t="s">
        <v>60</v>
      </c>
      <c r="C1423" t="s">
        <v>30</v>
      </c>
      <c r="D1423" s="1">
        <v>73275</v>
      </c>
      <c r="E1423" s="1">
        <v>370268</v>
      </c>
      <c r="F1423" s="2">
        <v>41910</v>
      </c>
    </row>
    <row r="1424" spans="1:6" x14ac:dyDescent="0.3">
      <c r="A1424">
        <v>2018</v>
      </c>
      <c r="B1424" t="s">
        <v>60</v>
      </c>
      <c r="C1424" t="s">
        <v>31</v>
      </c>
      <c r="D1424" s="1">
        <v>23444</v>
      </c>
      <c r="E1424" s="1">
        <v>109986</v>
      </c>
      <c r="F1424" s="2">
        <v>35102</v>
      </c>
    </row>
    <row r="1425" spans="1:6" x14ac:dyDescent="0.3">
      <c r="A1425">
        <v>2018</v>
      </c>
      <c r="B1425" t="s">
        <v>60</v>
      </c>
      <c r="C1425" t="s">
        <v>32</v>
      </c>
      <c r="D1425" s="1">
        <v>2051</v>
      </c>
      <c r="E1425" s="1">
        <v>11307</v>
      </c>
      <c r="F1425" s="2">
        <v>37216</v>
      </c>
    </row>
    <row r="1426" spans="1:6" x14ac:dyDescent="0.3">
      <c r="A1426">
        <v>2018</v>
      </c>
      <c r="B1426" t="s">
        <v>60</v>
      </c>
      <c r="C1426" t="s">
        <v>33</v>
      </c>
      <c r="D1426" s="1">
        <v>23542</v>
      </c>
      <c r="E1426" s="1">
        <v>156685</v>
      </c>
      <c r="F1426" s="2">
        <v>34001</v>
      </c>
    </row>
    <row r="1427" spans="1:6" x14ac:dyDescent="0.3">
      <c r="A1427">
        <v>2018</v>
      </c>
      <c r="B1427" t="s">
        <v>60</v>
      </c>
      <c r="C1427" t="s">
        <v>34</v>
      </c>
      <c r="D1427" s="1">
        <v>6640</v>
      </c>
      <c r="E1427" s="1">
        <v>36417</v>
      </c>
      <c r="F1427" s="2">
        <v>35221</v>
      </c>
    </row>
    <row r="1428" spans="1:6" x14ac:dyDescent="0.3">
      <c r="A1428">
        <v>2018</v>
      </c>
      <c r="B1428" t="s">
        <v>60</v>
      </c>
      <c r="C1428" t="s">
        <v>35</v>
      </c>
      <c r="D1428" s="1">
        <v>24302</v>
      </c>
      <c r="E1428" s="1">
        <v>77296</v>
      </c>
      <c r="F1428" s="2">
        <v>34031</v>
      </c>
    </row>
    <row r="1429" spans="1:6" x14ac:dyDescent="0.3">
      <c r="A1429">
        <v>2018</v>
      </c>
      <c r="B1429" t="s">
        <v>60</v>
      </c>
      <c r="C1429" t="s">
        <v>36</v>
      </c>
      <c r="D1429" s="1">
        <v>32530</v>
      </c>
      <c r="E1429" s="1">
        <v>199883</v>
      </c>
      <c r="F1429" s="2">
        <v>33988</v>
      </c>
    </row>
    <row r="1430" spans="1:6" x14ac:dyDescent="0.3">
      <c r="A1430">
        <v>2018</v>
      </c>
      <c r="B1430" t="s">
        <v>60</v>
      </c>
      <c r="C1430" t="s">
        <v>37</v>
      </c>
      <c r="D1430" s="1">
        <v>3459</v>
      </c>
      <c r="E1430" s="1">
        <v>17990</v>
      </c>
      <c r="F1430" s="2">
        <v>33322</v>
      </c>
    </row>
    <row r="1431" spans="1:6" x14ac:dyDescent="0.3">
      <c r="A1431">
        <v>2018</v>
      </c>
      <c r="B1431" t="s">
        <v>60</v>
      </c>
      <c r="C1431" t="s">
        <v>38</v>
      </c>
      <c r="D1431" s="1">
        <v>11329</v>
      </c>
      <c r="E1431" s="1">
        <v>53632</v>
      </c>
      <c r="F1431" s="2">
        <v>32985</v>
      </c>
    </row>
    <row r="1432" spans="1:6" x14ac:dyDescent="0.3">
      <c r="A1432">
        <v>2018</v>
      </c>
      <c r="B1432" t="s">
        <v>60</v>
      </c>
      <c r="C1432" t="s">
        <v>39</v>
      </c>
      <c r="D1432" s="1">
        <v>2201</v>
      </c>
      <c r="E1432" s="1">
        <v>11149</v>
      </c>
      <c r="F1432" s="2">
        <v>32874</v>
      </c>
    </row>
    <row r="1433" spans="1:6" x14ac:dyDescent="0.3">
      <c r="A1433">
        <v>2018</v>
      </c>
      <c r="B1433" t="s">
        <v>60</v>
      </c>
      <c r="C1433" t="s">
        <v>40</v>
      </c>
      <c r="D1433" s="1">
        <v>15494</v>
      </c>
      <c r="E1433" s="1">
        <v>78706</v>
      </c>
      <c r="F1433" s="2">
        <v>35137</v>
      </c>
    </row>
    <row r="1434" spans="1:6" x14ac:dyDescent="0.3">
      <c r="A1434">
        <v>2018</v>
      </c>
      <c r="B1434" t="s">
        <v>60</v>
      </c>
      <c r="C1434" t="s">
        <v>41</v>
      </c>
      <c r="D1434" s="1">
        <v>56598</v>
      </c>
      <c r="E1434" s="1">
        <v>334126</v>
      </c>
      <c r="F1434" s="2">
        <v>39429</v>
      </c>
    </row>
    <row r="1435" spans="1:6" x14ac:dyDescent="0.3">
      <c r="A1435">
        <v>2018</v>
      </c>
      <c r="B1435" t="s">
        <v>60</v>
      </c>
      <c r="C1435" t="s">
        <v>42</v>
      </c>
      <c r="D1435" s="1">
        <v>6320</v>
      </c>
      <c r="E1435" s="1">
        <v>36120</v>
      </c>
      <c r="F1435" s="2">
        <v>35627</v>
      </c>
    </row>
    <row r="1436" spans="1:6" x14ac:dyDescent="0.3">
      <c r="A1436">
        <v>2018</v>
      </c>
      <c r="B1436" t="s">
        <v>60</v>
      </c>
      <c r="C1436" t="s">
        <v>43</v>
      </c>
      <c r="D1436" s="1">
        <v>1954</v>
      </c>
      <c r="E1436" s="1">
        <v>8748</v>
      </c>
      <c r="F1436" s="2">
        <v>36288</v>
      </c>
    </row>
    <row r="1437" spans="1:6" x14ac:dyDescent="0.3">
      <c r="A1437">
        <v>2018</v>
      </c>
      <c r="B1437" t="s">
        <v>60</v>
      </c>
      <c r="C1437" t="s">
        <v>44</v>
      </c>
      <c r="D1437" s="1">
        <v>36204</v>
      </c>
      <c r="E1437" s="1">
        <v>145640</v>
      </c>
      <c r="F1437" s="2">
        <v>42804</v>
      </c>
    </row>
    <row r="1438" spans="1:6" x14ac:dyDescent="0.3">
      <c r="A1438">
        <v>2018</v>
      </c>
      <c r="B1438" t="s">
        <v>60</v>
      </c>
      <c r="C1438" t="s">
        <v>45</v>
      </c>
      <c r="D1438" s="1">
        <v>19893</v>
      </c>
      <c r="E1438" s="1">
        <v>99054</v>
      </c>
      <c r="F1438" s="2">
        <v>40310</v>
      </c>
    </row>
    <row r="1439" spans="1:6" x14ac:dyDescent="0.3">
      <c r="A1439">
        <v>2018</v>
      </c>
      <c r="B1439" t="s">
        <v>60</v>
      </c>
      <c r="C1439" t="s">
        <v>46</v>
      </c>
      <c r="D1439" s="1">
        <v>5536</v>
      </c>
      <c r="E1439" s="1">
        <v>19873</v>
      </c>
      <c r="F1439" s="2">
        <v>31425</v>
      </c>
    </row>
    <row r="1440" spans="1:6" x14ac:dyDescent="0.3">
      <c r="A1440">
        <v>2018</v>
      </c>
      <c r="B1440" t="s">
        <v>60</v>
      </c>
      <c r="C1440" t="s">
        <v>47</v>
      </c>
      <c r="D1440" s="1">
        <v>14009</v>
      </c>
      <c r="E1440" s="1">
        <v>84183</v>
      </c>
      <c r="F1440" s="2">
        <v>30593</v>
      </c>
    </row>
    <row r="1441" spans="1:6" x14ac:dyDescent="0.3">
      <c r="A1441">
        <v>2018</v>
      </c>
      <c r="B1441" t="s">
        <v>60</v>
      </c>
      <c r="C1441" t="s">
        <v>48</v>
      </c>
      <c r="D1441" s="1">
        <v>1664</v>
      </c>
      <c r="E1441" s="1">
        <v>7261</v>
      </c>
      <c r="F1441" s="2">
        <v>37155</v>
      </c>
    </row>
    <row r="1442" spans="1:6" x14ac:dyDescent="0.3">
      <c r="A1442">
        <v>2017</v>
      </c>
      <c r="B1442" t="s">
        <v>55</v>
      </c>
      <c r="C1442" t="s">
        <v>1</v>
      </c>
      <c r="D1442" s="1">
        <v>1815</v>
      </c>
      <c r="E1442" s="1">
        <v>17999</v>
      </c>
      <c r="F1442" s="2">
        <v>52748</v>
      </c>
    </row>
    <row r="1443" spans="1:6" x14ac:dyDescent="0.3">
      <c r="A1443">
        <v>2017</v>
      </c>
      <c r="B1443" t="s">
        <v>55</v>
      </c>
      <c r="C1443" t="s">
        <v>2</v>
      </c>
      <c r="D1443" s="1">
        <v>1257</v>
      </c>
      <c r="E1443" s="1">
        <v>37216</v>
      </c>
      <c r="F1443" s="2">
        <v>47116</v>
      </c>
    </row>
    <row r="1444" spans="1:6" x14ac:dyDescent="0.3">
      <c r="A1444">
        <v>2017</v>
      </c>
      <c r="B1444" t="s">
        <v>55</v>
      </c>
      <c r="C1444" t="s">
        <v>3</v>
      </c>
      <c r="D1444" s="1">
        <v>2551</v>
      </c>
      <c r="E1444" s="1">
        <v>16476</v>
      </c>
      <c r="F1444" s="2">
        <v>46191</v>
      </c>
    </row>
    <row r="1445" spans="1:6" x14ac:dyDescent="0.3">
      <c r="A1445">
        <v>2017</v>
      </c>
      <c r="B1445" t="s">
        <v>55</v>
      </c>
      <c r="C1445" t="s">
        <v>4</v>
      </c>
      <c r="D1445" s="1">
        <v>17021</v>
      </c>
      <c r="E1445" s="1">
        <v>441460</v>
      </c>
      <c r="F1445" s="2">
        <v>37249</v>
      </c>
    </row>
    <row r="1446" spans="1:6" x14ac:dyDescent="0.3">
      <c r="A1446">
        <v>2017</v>
      </c>
      <c r="B1446" t="s">
        <v>55</v>
      </c>
      <c r="C1446" t="s">
        <v>5</v>
      </c>
      <c r="D1446" s="1">
        <v>3202</v>
      </c>
      <c r="E1446" s="1">
        <v>43394</v>
      </c>
      <c r="F1446" s="2">
        <v>84161</v>
      </c>
    </row>
    <row r="1447" spans="1:6" x14ac:dyDescent="0.3">
      <c r="A1447">
        <v>2017</v>
      </c>
      <c r="B1447" t="s">
        <v>55</v>
      </c>
      <c r="C1447" t="s">
        <v>6</v>
      </c>
      <c r="D1447">
        <v>433</v>
      </c>
      <c r="E1447" s="1">
        <v>5305</v>
      </c>
      <c r="F1447" s="2">
        <v>40017</v>
      </c>
    </row>
    <row r="1448" spans="1:6" x14ac:dyDescent="0.3">
      <c r="A1448">
        <v>2017</v>
      </c>
      <c r="B1448" t="s">
        <v>55</v>
      </c>
      <c r="C1448" t="s">
        <v>7</v>
      </c>
      <c r="D1448">
        <v>177</v>
      </c>
      <c r="E1448" s="1">
        <v>1538</v>
      </c>
      <c r="F1448" s="2">
        <v>39651</v>
      </c>
    </row>
    <row r="1449" spans="1:6" x14ac:dyDescent="0.3">
      <c r="A1449">
        <v>2017</v>
      </c>
      <c r="B1449" t="s">
        <v>55</v>
      </c>
      <c r="C1449" t="s">
        <v>8</v>
      </c>
      <c r="D1449" s="1">
        <v>5285</v>
      </c>
      <c r="E1449" s="1">
        <v>75471</v>
      </c>
      <c r="F1449" s="2">
        <v>32773</v>
      </c>
    </row>
    <row r="1450" spans="1:6" x14ac:dyDescent="0.3">
      <c r="A1450">
        <v>2017</v>
      </c>
      <c r="B1450" t="s">
        <v>55</v>
      </c>
      <c r="C1450" t="s">
        <v>9</v>
      </c>
      <c r="D1450" s="1">
        <v>2594</v>
      </c>
      <c r="E1450" s="1">
        <v>29299</v>
      </c>
      <c r="F1450" s="2">
        <v>41048</v>
      </c>
    </row>
    <row r="1451" spans="1:6" x14ac:dyDescent="0.3">
      <c r="A1451">
        <v>2017</v>
      </c>
      <c r="B1451" t="s">
        <v>55</v>
      </c>
      <c r="C1451" t="s">
        <v>10</v>
      </c>
      <c r="D1451" s="1">
        <v>2448</v>
      </c>
      <c r="E1451" s="1">
        <v>26790</v>
      </c>
      <c r="F1451" s="2">
        <v>38417</v>
      </c>
    </row>
    <row r="1452" spans="1:6" x14ac:dyDescent="0.3">
      <c r="A1452">
        <v>2017</v>
      </c>
      <c r="B1452" t="s">
        <v>55</v>
      </c>
      <c r="C1452" t="s">
        <v>11</v>
      </c>
      <c r="D1452" s="1">
        <v>2730</v>
      </c>
      <c r="E1452" s="1">
        <v>26665</v>
      </c>
      <c r="F1452" s="2">
        <v>48549</v>
      </c>
    </row>
    <row r="1453" spans="1:6" x14ac:dyDescent="0.3">
      <c r="A1453">
        <v>2017</v>
      </c>
      <c r="B1453" t="s">
        <v>55</v>
      </c>
      <c r="C1453" t="s">
        <v>12</v>
      </c>
      <c r="D1453" s="1">
        <v>2183</v>
      </c>
      <c r="E1453" s="1">
        <v>21072</v>
      </c>
      <c r="F1453" s="2">
        <v>47269</v>
      </c>
    </row>
    <row r="1454" spans="1:6" x14ac:dyDescent="0.3">
      <c r="A1454">
        <v>2017</v>
      </c>
      <c r="B1454" t="s">
        <v>55</v>
      </c>
      <c r="C1454" t="s">
        <v>13</v>
      </c>
      <c r="D1454" s="1">
        <v>2766</v>
      </c>
      <c r="E1454" s="1">
        <v>22503</v>
      </c>
      <c r="F1454" s="2">
        <v>41388</v>
      </c>
    </row>
    <row r="1455" spans="1:6" x14ac:dyDescent="0.3">
      <c r="A1455">
        <v>2017</v>
      </c>
      <c r="B1455" t="s">
        <v>55</v>
      </c>
      <c r="C1455" t="s">
        <v>14</v>
      </c>
      <c r="D1455" s="1">
        <v>2686</v>
      </c>
      <c r="E1455" s="1">
        <v>19024</v>
      </c>
      <c r="F1455" s="2">
        <v>45105</v>
      </c>
    </row>
    <row r="1456" spans="1:6" x14ac:dyDescent="0.3">
      <c r="A1456">
        <v>2017</v>
      </c>
      <c r="B1456" t="s">
        <v>55</v>
      </c>
      <c r="C1456" t="s">
        <v>15</v>
      </c>
      <c r="D1456" s="1">
        <v>1584</v>
      </c>
      <c r="E1456" s="1">
        <v>18306</v>
      </c>
      <c r="F1456" s="2">
        <v>54943</v>
      </c>
    </row>
    <row r="1457" spans="1:6" x14ac:dyDescent="0.3">
      <c r="A1457">
        <v>2017</v>
      </c>
      <c r="B1457" t="s">
        <v>55</v>
      </c>
      <c r="C1457" t="s">
        <v>16</v>
      </c>
      <c r="D1457" s="1">
        <v>3082</v>
      </c>
      <c r="E1457" s="1">
        <v>42251</v>
      </c>
      <c r="F1457" s="2">
        <v>80128</v>
      </c>
    </row>
    <row r="1458" spans="1:6" x14ac:dyDescent="0.3">
      <c r="A1458">
        <v>2017</v>
      </c>
      <c r="B1458" t="s">
        <v>55</v>
      </c>
      <c r="C1458" t="s">
        <v>17</v>
      </c>
      <c r="D1458" s="1">
        <v>1370</v>
      </c>
      <c r="E1458" s="1">
        <v>6817</v>
      </c>
      <c r="F1458" s="2">
        <v>40118</v>
      </c>
    </row>
    <row r="1459" spans="1:6" x14ac:dyDescent="0.3">
      <c r="A1459">
        <v>2017</v>
      </c>
      <c r="B1459" t="s">
        <v>55</v>
      </c>
      <c r="C1459" t="s">
        <v>18</v>
      </c>
      <c r="D1459">
        <v>723</v>
      </c>
      <c r="E1459" s="1">
        <v>6432</v>
      </c>
      <c r="F1459" s="2">
        <v>42478</v>
      </c>
    </row>
    <row r="1460" spans="1:6" x14ac:dyDescent="0.3">
      <c r="A1460">
        <v>2017</v>
      </c>
      <c r="B1460" t="s">
        <v>55</v>
      </c>
      <c r="C1460" t="s">
        <v>19</v>
      </c>
      <c r="D1460" s="1">
        <v>1030</v>
      </c>
      <c r="E1460" s="1">
        <v>9290</v>
      </c>
      <c r="F1460" s="2">
        <v>61286</v>
      </c>
    </row>
    <row r="1461" spans="1:6" x14ac:dyDescent="0.3">
      <c r="A1461">
        <v>2017</v>
      </c>
      <c r="B1461" t="s">
        <v>55</v>
      </c>
      <c r="C1461" t="s">
        <v>20</v>
      </c>
      <c r="D1461" s="1">
        <v>3203</v>
      </c>
      <c r="E1461" s="1">
        <v>36801</v>
      </c>
      <c r="F1461" s="2">
        <v>38160</v>
      </c>
    </row>
    <row r="1462" spans="1:6" x14ac:dyDescent="0.3">
      <c r="A1462">
        <v>2017</v>
      </c>
      <c r="B1462" t="s">
        <v>55</v>
      </c>
      <c r="C1462" t="s">
        <v>21</v>
      </c>
      <c r="D1462" s="1">
        <v>2992</v>
      </c>
      <c r="E1462" s="1">
        <v>27804</v>
      </c>
      <c r="F1462" s="2">
        <v>47599</v>
      </c>
    </row>
    <row r="1463" spans="1:6" x14ac:dyDescent="0.3">
      <c r="A1463">
        <v>2017</v>
      </c>
      <c r="B1463" t="s">
        <v>55</v>
      </c>
      <c r="C1463" t="s">
        <v>22</v>
      </c>
      <c r="D1463" s="1">
        <v>2168</v>
      </c>
      <c r="E1463" s="1">
        <v>16360</v>
      </c>
      <c r="F1463" s="2">
        <v>45681</v>
      </c>
    </row>
    <row r="1464" spans="1:6" x14ac:dyDescent="0.3">
      <c r="A1464">
        <v>2017</v>
      </c>
      <c r="B1464" t="s">
        <v>55</v>
      </c>
      <c r="C1464" t="s">
        <v>23</v>
      </c>
      <c r="D1464" s="1">
        <v>1950</v>
      </c>
      <c r="E1464" s="1">
        <v>16365</v>
      </c>
      <c r="F1464" s="2">
        <v>42894</v>
      </c>
    </row>
    <row r="1465" spans="1:6" x14ac:dyDescent="0.3">
      <c r="A1465">
        <v>2017</v>
      </c>
      <c r="B1465" t="s">
        <v>55</v>
      </c>
      <c r="C1465" t="s">
        <v>24</v>
      </c>
      <c r="D1465" s="1">
        <v>1753</v>
      </c>
      <c r="E1465" s="1">
        <v>11976</v>
      </c>
      <c r="F1465" s="2">
        <v>64781</v>
      </c>
    </row>
    <row r="1466" spans="1:6" x14ac:dyDescent="0.3">
      <c r="A1466">
        <v>2017</v>
      </c>
      <c r="B1466" t="s">
        <v>55</v>
      </c>
      <c r="C1466" t="s">
        <v>25</v>
      </c>
      <c r="D1466" s="1">
        <v>2337</v>
      </c>
      <c r="E1466" s="1">
        <v>15500</v>
      </c>
      <c r="F1466" s="2">
        <v>39544</v>
      </c>
    </row>
    <row r="1467" spans="1:6" x14ac:dyDescent="0.3">
      <c r="A1467">
        <v>2017</v>
      </c>
      <c r="B1467" t="s">
        <v>55</v>
      </c>
      <c r="C1467" t="s">
        <v>26</v>
      </c>
      <c r="D1467">
        <v>612</v>
      </c>
      <c r="E1467" s="1">
        <v>17902</v>
      </c>
      <c r="F1467" s="2">
        <v>82999</v>
      </c>
    </row>
    <row r="1468" spans="1:6" x14ac:dyDescent="0.3">
      <c r="A1468">
        <v>2017</v>
      </c>
      <c r="B1468" t="s">
        <v>55</v>
      </c>
      <c r="C1468" t="s">
        <v>27</v>
      </c>
      <c r="D1468">
        <v>350</v>
      </c>
      <c r="E1468" s="1">
        <v>2556</v>
      </c>
      <c r="F1468" s="2">
        <v>41972</v>
      </c>
    </row>
    <row r="1469" spans="1:6" x14ac:dyDescent="0.3">
      <c r="A1469">
        <v>2017</v>
      </c>
      <c r="B1469" t="s">
        <v>55</v>
      </c>
      <c r="C1469" t="s">
        <v>28</v>
      </c>
      <c r="D1469" s="1">
        <v>1018</v>
      </c>
      <c r="E1469" s="1">
        <v>12853</v>
      </c>
      <c r="F1469" s="2">
        <v>37279</v>
      </c>
    </row>
    <row r="1470" spans="1:6" x14ac:dyDescent="0.3">
      <c r="A1470">
        <v>2017</v>
      </c>
      <c r="B1470" t="s">
        <v>55</v>
      </c>
      <c r="C1470" t="s">
        <v>29</v>
      </c>
      <c r="D1470" s="1">
        <v>1991</v>
      </c>
      <c r="E1470" s="1">
        <v>32275</v>
      </c>
      <c r="F1470" s="2">
        <v>59989</v>
      </c>
    </row>
    <row r="1471" spans="1:6" x14ac:dyDescent="0.3">
      <c r="A1471">
        <v>2017</v>
      </c>
      <c r="B1471" t="s">
        <v>55</v>
      </c>
      <c r="C1471" t="s">
        <v>30</v>
      </c>
      <c r="D1471" s="1">
        <v>3023</v>
      </c>
      <c r="E1471" s="1">
        <v>30834</v>
      </c>
      <c r="F1471" s="2">
        <v>39487</v>
      </c>
    </row>
    <row r="1472" spans="1:6" x14ac:dyDescent="0.3">
      <c r="A1472">
        <v>2017</v>
      </c>
      <c r="B1472" t="s">
        <v>55</v>
      </c>
      <c r="C1472" t="s">
        <v>31</v>
      </c>
      <c r="D1472" s="1">
        <v>3306</v>
      </c>
      <c r="E1472" s="1">
        <v>30981</v>
      </c>
      <c r="F1472" s="2">
        <v>37636</v>
      </c>
    </row>
    <row r="1473" spans="1:6" x14ac:dyDescent="0.3">
      <c r="A1473">
        <v>2017</v>
      </c>
      <c r="B1473" t="s">
        <v>55</v>
      </c>
      <c r="C1473" t="s">
        <v>32</v>
      </c>
      <c r="D1473" s="1">
        <v>1771</v>
      </c>
      <c r="E1473" s="1">
        <v>22394</v>
      </c>
      <c r="F1473" s="2">
        <v>89578</v>
      </c>
    </row>
    <row r="1474" spans="1:6" x14ac:dyDescent="0.3">
      <c r="A1474">
        <v>2017</v>
      </c>
      <c r="B1474" t="s">
        <v>55</v>
      </c>
      <c r="C1474" t="s">
        <v>33</v>
      </c>
      <c r="D1474" s="1">
        <v>2483</v>
      </c>
      <c r="E1474" s="1">
        <v>27504</v>
      </c>
      <c r="F1474" s="2">
        <v>48849</v>
      </c>
    </row>
    <row r="1475" spans="1:6" x14ac:dyDescent="0.3">
      <c r="A1475">
        <v>2017</v>
      </c>
      <c r="B1475" t="s">
        <v>55</v>
      </c>
      <c r="C1475" t="s">
        <v>34</v>
      </c>
      <c r="D1475" s="1">
        <v>4333</v>
      </c>
      <c r="E1475" s="1">
        <v>58716</v>
      </c>
      <c r="F1475" s="2">
        <v>88899</v>
      </c>
    </row>
    <row r="1476" spans="1:6" x14ac:dyDescent="0.3">
      <c r="A1476">
        <v>2017</v>
      </c>
      <c r="B1476" t="s">
        <v>55</v>
      </c>
      <c r="C1476" t="s">
        <v>35</v>
      </c>
      <c r="D1476" s="1">
        <v>4453</v>
      </c>
      <c r="E1476" s="1">
        <v>52439</v>
      </c>
      <c r="F1476" s="2">
        <v>35362</v>
      </c>
    </row>
    <row r="1477" spans="1:6" x14ac:dyDescent="0.3">
      <c r="A1477">
        <v>2017</v>
      </c>
      <c r="B1477" t="s">
        <v>55</v>
      </c>
      <c r="C1477" t="s">
        <v>36</v>
      </c>
      <c r="D1477" s="1">
        <v>3498</v>
      </c>
      <c r="E1477" s="1">
        <v>50197</v>
      </c>
      <c r="F1477" s="2">
        <v>63021</v>
      </c>
    </row>
    <row r="1478" spans="1:6" x14ac:dyDescent="0.3">
      <c r="A1478">
        <v>2017</v>
      </c>
      <c r="B1478" t="s">
        <v>55</v>
      </c>
      <c r="C1478" t="s">
        <v>38</v>
      </c>
      <c r="D1478" s="1">
        <v>1230</v>
      </c>
      <c r="E1478" s="1">
        <v>12432</v>
      </c>
      <c r="F1478" s="2">
        <v>40520</v>
      </c>
    </row>
    <row r="1479" spans="1:6" x14ac:dyDescent="0.3">
      <c r="A1479">
        <v>2017</v>
      </c>
      <c r="B1479" t="s">
        <v>55</v>
      </c>
      <c r="C1479" t="s">
        <v>39</v>
      </c>
      <c r="D1479" s="1">
        <v>1026</v>
      </c>
      <c r="E1479" s="1">
        <v>6646</v>
      </c>
      <c r="F1479" s="2">
        <v>41459</v>
      </c>
    </row>
    <row r="1480" spans="1:6" x14ac:dyDescent="0.3">
      <c r="A1480">
        <v>2017</v>
      </c>
      <c r="B1480" t="s">
        <v>55</v>
      </c>
      <c r="C1480" t="s">
        <v>40</v>
      </c>
      <c r="D1480" s="1">
        <v>1071</v>
      </c>
      <c r="E1480" s="1">
        <v>10750</v>
      </c>
      <c r="F1480" s="2">
        <v>43908</v>
      </c>
    </row>
    <row r="1481" spans="1:6" x14ac:dyDescent="0.3">
      <c r="A1481">
        <v>2017</v>
      </c>
      <c r="B1481" t="s">
        <v>55</v>
      </c>
      <c r="C1481" t="s">
        <v>41</v>
      </c>
      <c r="D1481" s="1">
        <v>19580</v>
      </c>
      <c r="E1481" s="1">
        <v>281110</v>
      </c>
      <c r="F1481" s="2">
        <v>107415</v>
      </c>
    </row>
    <row r="1482" spans="1:6" x14ac:dyDescent="0.3">
      <c r="A1482">
        <v>2017</v>
      </c>
      <c r="B1482" t="s">
        <v>55</v>
      </c>
      <c r="C1482" t="s">
        <v>42</v>
      </c>
      <c r="D1482" s="1">
        <v>1034</v>
      </c>
      <c r="E1482" s="1">
        <v>14217</v>
      </c>
      <c r="F1482" s="2">
        <v>59120</v>
      </c>
    </row>
    <row r="1483" spans="1:6" x14ac:dyDescent="0.3">
      <c r="A1483">
        <v>2017</v>
      </c>
      <c r="B1483" t="s">
        <v>55</v>
      </c>
      <c r="C1483" t="s">
        <v>43</v>
      </c>
      <c r="D1483">
        <v>551</v>
      </c>
      <c r="E1483" s="1">
        <v>3901</v>
      </c>
      <c r="F1483" s="2">
        <v>37223</v>
      </c>
    </row>
    <row r="1484" spans="1:6" x14ac:dyDescent="0.3">
      <c r="A1484">
        <v>2017</v>
      </c>
      <c r="B1484" t="s">
        <v>55</v>
      </c>
      <c r="C1484" t="s">
        <v>44</v>
      </c>
      <c r="D1484" s="1">
        <v>2061</v>
      </c>
      <c r="E1484" s="1">
        <v>19558</v>
      </c>
      <c r="F1484" s="2">
        <v>44371</v>
      </c>
    </row>
    <row r="1485" spans="1:6" x14ac:dyDescent="0.3">
      <c r="A1485">
        <v>2017</v>
      </c>
      <c r="B1485" t="s">
        <v>55</v>
      </c>
      <c r="C1485" t="s">
        <v>45</v>
      </c>
      <c r="D1485" s="1">
        <v>7493</v>
      </c>
      <c r="E1485" s="1">
        <v>107674</v>
      </c>
      <c r="F1485" s="2">
        <v>32082</v>
      </c>
    </row>
    <row r="1486" spans="1:6" x14ac:dyDescent="0.3">
      <c r="A1486">
        <v>2017</v>
      </c>
      <c r="B1486" t="s">
        <v>55</v>
      </c>
      <c r="C1486" t="s">
        <v>46</v>
      </c>
      <c r="D1486" s="1">
        <v>1221</v>
      </c>
      <c r="E1486" s="1">
        <v>22793</v>
      </c>
      <c r="F1486" s="2">
        <v>76848</v>
      </c>
    </row>
    <row r="1487" spans="1:6" x14ac:dyDescent="0.3">
      <c r="A1487">
        <v>2017</v>
      </c>
      <c r="B1487" t="s">
        <v>55</v>
      </c>
      <c r="C1487" t="s">
        <v>47</v>
      </c>
      <c r="D1487" s="1">
        <v>2865</v>
      </c>
      <c r="E1487" s="1">
        <v>31986</v>
      </c>
      <c r="F1487" s="2">
        <v>37981</v>
      </c>
    </row>
    <row r="1488" spans="1:6" x14ac:dyDescent="0.3">
      <c r="A1488">
        <v>2017</v>
      </c>
      <c r="B1488" t="s">
        <v>55</v>
      </c>
      <c r="C1488" t="s">
        <v>48</v>
      </c>
      <c r="D1488" s="1">
        <v>1442</v>
      </c>
      <c r="E1488" s="1">
        <v>22390</v>
      </c>
      <c r="F1488" s="2">
        <v>81163</v>
      </c>
    </row>
    <row r="1489" spans="1:6" x14ac:dyDescent="0.3">
      <c r="A1489">
        <v>2017</v>
      </c>
      <c r="B1489" t="s">
        <v>51</v>
      </c>
      <c r="C1489" t="s">
        <v>1</v>
      </c>
      <c r="D1489" s="1">
        <v>9645</v>
      </c>
      <c r="E1489" s="1">
        <v>85262</v>
      </c>
      <c r="F1489" s="2">
        <v>52230</v>
      </c>
    </row>
    <row r="1490" spans="1:6" x14ac:dyDescent="0.3">
      <c r="A1490">
        <v>2017</v>
      </c>
      <c r="B1490" t="s">
        <v>51</v>
      </c>
      <c r="C1490" t="s">
        <v>2</v>
      </c>
      <c r="D1490" s="1">
        <v>11368</v>
      </c>
      <c r="E1490" s="1">
        <v>144747</v>
      </c>
      <c r="F1490" s="2">
        <v>53440</v>
      </c>
    </row>
    <row r="1491" spans="1:6" x14ac:dyDescent="0.3">
      <c r="A1491">
        <v>2017</v>
      </c>
      <c r="B1491" t="s">
        <v>51</v>
      </c>
      <c r="C1491" t="s">
        <v>3</v>
      </c>
      <c r="D1491" s="1">
        <v>6817</v>
      </c>
      <c r="E1491" s="1">
        <v>51130</v>
      </c>
      <c r="F1491" s="2">
        <v>47283</v>
      </c>
    </row>
    <row r="1492" spans="1:6" x14ac:dyDescent="0.3">
      <c r="A1492">
        <v>2017</v>
      </c>
      <c r="B1492" t="s">
        <v>51</v>
      </c>
      <c r="C1492" t="s">
        <v>4</v>
      </c>
      <c r="D1492" s="1">
        <v>72972</v>
      </c>
      <c r="E1492" s="1">
        <v>805942</v>
      </c>
      <c r="F1492" s="2">
        <v>67561</v>
      </c>
    </row>
    <row r="1493" spans="1:6" x14ac:dyDescent="0.3">
      <c r="A1493">
        <v>2017</v>
      </c>
      <c r="B1493" t="s">
        <v>51</v>
      </c>
      <c r="C1493" t="s">
        <v>5</v>
      </c>
      <c r="D1493" s="1">
        <v>19243</v>
      </c>
      <c r="E1493" s="1">
        <v>163473</v>
      </c>
      <c r="F1493" s="2">
        <v>59444</v>
      </c>
    </row>
    <row r="1494" spans="1:6" x14ac:dyDescent="0.3">
      <c r="A1494">
        <v>2017</v>
      </c>
      <c r="B1494" t="s">
        <v>51</v>
      </c>
      <c r="C1494" t="s">
        <v>6</v>
      </c>
      <c r="D1494" s="1">
        <v>9351</v>
      </c>
      <c r="E1494" s="1">
        <v>58327</v>
      </c>
      <c r="F1494" s="2">
        <v>68641</v>
      </c>
    </row>
    <row r="1495" spans="1:6" x14ac:dyDescent="0.3">
      <c r="A1495">
        <v>2017</v>
      </c>
      <c r="B1495" t="s">
        <v>51</v>
      </c>
      <c r="C1495" t="s">
        <v>7</v>
      </c>
      <c r="D1495" s="1">
        <v>2777</v>
      </c>
      <c r="E1495" s="1">
        <v>21591</v>
      </c>
      <c r="F1495" s="2">
        <v>59040</v>
      </c>
    </row>
    <row r="1496" spans="1:6" x14ac:dyDescent="0.3">
      <c r="A1496">
        <v>2017</v>
      </c>
      <c r="B1496" t="s">
        <v>51</v>
      </c>
      <c r="C1496" t="s">
        <v>8</v>
      </c>
      <c r="D1496" s="1">
        <v>67384</v>
      </c>
      <c r="E1496" s="1">
        <v>503704</v>
      </c>
      <c r="F1496" s="2">
        <v>49256</v>
      </c>
    </row>
    <row r="1497" spans="1:6" x14ac:dyDescent="0.3">
      <c r="A1497">
        <v>2017</v>
      </c>
      <c r="B1497" t="s">
        <v>51</v>
      </c>
      <c r="C1497" t="s">
        <v>9</v>
      </c>
      <c r="D1497" s="1">
        <v>20135</v>
      </c>
      <c r="E1497" s="1">
        <v>182259</v>
      </c>
      <c r="F1497" s="2">
        <v>58213</v>
      </c>
    </row>
    <row r="1498" spans="1:6" x14ac:dyDescent="0.3">
      <c r="A1498">
        <v>2017</v>
      </c>
      <c r="B1498" t="s">
        <v>51</v>
      </c>
      <c r="C1498" t="s">
        <v>10</v>
      </c>
      <c r="D1498" s="1">
        <v>7660</v>
      </c>
      <c r="E1498" s="1">
        <v>42668</v>
      </c>
      <c r="F1498" s="2">
        <v>42865</v>
      </c>
    </row>
    <row r="1499" spans="1:6" x14ac:dyDescent="0.3">
      <c r="A1499">
        <v>2017</v>
      </c>
      <c r="B1499" t="s">
        <v>51</v>
      </c>
      <c r="C1499" t="s">
        <v>11</v>
      </c>
      <c r="D1499" s="1">
        <v>31422</v>
      </c>
      <c r="E1499" s="1">
        <v>220019</v>
      </c>
      <c r="F1499" s="2">
        <v>70893</v>
      </c>
    </row>
    <row r="1500" spans="1:6" x14ac:dyDescent="0.3">
      <c r="A1500">
        <v>2017</v>
      </c>
      <c r="B1500" t="s">
        <v>51</v>
      </c>
      <c r="C1500" t="s">
        <v>12</v>
      </c>
      <c r="D1500" s="1">
        <v>14839</v>
      </c>
      <c r="E1500" s="1">
        <v>138040</v>
      </c>
      <c r="F1500" s="2">
        <v>57099</v>
      </c>
    </row>
    <row r="1501" spans="1:6" x14ac:dyDescent="0.3">
      <c r="A1501">
        <v>2017</v>
      </c>
      <c r="B1501" t="s">
        <v>51</v>
      </c>
      <c r="C1501" t="s">
        <v>13</v>
      </c>
      <c r="D1501" s="1">
        <v>9417</v>
      </c>
      <c r="E1501" s="1">
        <v>76086</v>
      </c>
      <c r="F1501" s="2">
        <v>55415</v>
      </c>
    </row>
    <row r="1502" spans="1:6" x14ac:dyDescent="0.3">
      <c r="A1502">
        <v>2017</v>
      </c>
      <c r="B1502" t="s">
        <v>51</v>
      </c>
      <c r="C1502" t="s">
        <v>14</v>
      </c>
      <c r="D1502" s="1">
        <v>7584</v>
      </c>
      <c r="E1502" s="1">
        <v>60238</v>
      </c>
      <c r="F1502" s="2">
        <v>52807</v>
      </c>
    </row>
    <row r="1503" spans="1:6" x14ac:dyDescent="0.3">
      <c r="A1503">
        <v>2017</v>
      </c>
      <c r="B1503" t="s">
        <v>51</v>
      </c>
      <c r="C1503" t="s">
        <v>15</v>
      </c>
      <c r="D1503" s="1">
        <v>9339</v>
      </c>
      <c r="E1503" s="1">
        <v>77332</v>
      </c>
      <c r="F1503" s="2">
        <v>53194</v>
      </c>
    </row>
    <row r="1504" spans="1:6" x14ac:dyDescent="0.3">
      <c r="A1504">
        <v>2017</v>
      </c>
      <c r="B1504" t="s">
        <v>51</v>
      </c>
      <c r="C1504" t="s">
        <v>16</v>
      </c>
      <c r="D1504" s="1">
        <v>10825</v>
      </c>
      <c r="E1504" s="1">
        <v>147021</v>
      </c>
      <c r="F1504" s="2">
        <v>61781</v>
      </c>
    </row>
    <row r="1505" spans="1:6" x14ac:dyDescent="0.3">
      <c r="A1505">
        <v>2017</v>
      </c>
      <c r="B1505" t="s">
        <v>51</v>
      </c>
      <c r="C1505" t="s">
        <v>17</v>
      </c>
      <c r="D1505" s="1">
        <v>5502</v>
      </c>
      <c r="E1505" s="1">
        <v>28253</v>
      </c>
      <c r="F1505" s="2">
        <v>47930</v>
      </c>
    </row>
    <row r="1506" spans="1:6" x14ac:dyDescent="0.3">
      <c r="A1506">
        <v>2017</v>
      </c>
      <c r="B1506" t="s">
        <v>51</v>
      </c>
      <c r="C1506" t="s">
        <v>18</v>
      </c>
      <c r="D1506" s="1">
        <v>16463</v>
      </c>
      <c r="E1506" s="1">
        <v>162140</v>
      </c>
      <c r="F1506" s="2">
        <v>65027</v>
      </c>
    </row>
    <row r="1507" spans="1:6" x14ac:dyDescent="0.3">
      <c r="A1507">
        <v>2017</v>
      </c>
      <c r="B1507" t="s">
        <v>51</v>
      </c>
      <c r="C1507" t="s">
        <v>19</v>
      </c>
      <c r="D1507" s="1">
        <v>21055</v>
      </c>
      <c r="E1507" s="1">
        <v>152131</v>
      </c>
      <c r="F1507" s="2">
        <v>75405</v>
      </c>
    </row>
    <row r="1508" spans="1:6" x14ac:dyDescent="0.3">
      <c r="A1508">
        <v>2017</v>
      </c>
      <c r="B1508" t="s">
        <v>51</v>
      </c>
      <c r="C1508" t="s">
        <v>20</v>
      </c>
      <c r="D1508" s="1">
        <v>19544</v>
      </c>
      <c r="E1508" s="1">
        <v>161903</v>
      </c>
      <c r="F1508" s="2">
        <v>61511</v>
      </c>
    </row>
    <row r="1509" spans="1:6" x14ac:dyDescent="0.3">
      <c r="A1509">
        <v>2017</v>
      </c>
      <c r="B1509" t="s">
        <v>51</v>
      </c>
      <c r="C1509" t="s">
        <v>21</v>
      </c>
      <c r="D1509" s="1">
        <v>15746</v>
      </c>
      <c r="E1509" s="1">
        <v>119642</v>
      </c>
      <c r="F1509" s="2">
        <v>65464</v>
      </c>
    </row>
    <row r="1510" spans="1:6" x14ac:dyDescent="0.3">
      <c r="A1510">
        <v>2017</v>
      </c>
      <c r="B1510" t="s">
        <v>51</v>
      </c>
      <c r="C1510" t="s">
        <v>22</v>
      </c>
      <c r="D1510" s="1">
        <v>5670</v>
      </c>
      <c r="E1510" s="1">
        <v>43467</v>
      </c>
      <c r="F1510" s="2">
        <v>48782</v>
      </c>
    </row>
    <row r="1511" spans="1:6" x14ac:dyDescent="0.3">
      <c r="A1511">
        <v>2017</v>
      </c>
      <c r="B1511" t="s">
        <v>51</v>
      </c>
      <c r="C1511" t="s">
        <v>23</v>
      </c>
      <c r="D1511" s="1">
        <v>15141</v>
      </c>
      <c r="E1511" s="1">
        <v>123034</v>
      </c>
      <c r="F1511" s="2">
        <v>57823</v>
      </c>
    </row>
    <row r="1512" spans="1:6" x14ac:dyDescent="0.3">
      <c r="A1512">
        <v>2017</v>
      </c>
      <c r="B1512" t="s">
        <v>51</v>
      </c>
      <c r="C1512" t="s">
        <v>24</v>
      </c>
      <c r="D1512" s="1">
        <v>6287</v>
      </c>
      <c r="E1512" s="1">
        <v>27712</v>
      </c>
      <c r="F1512" s="2">
        <v>50369</v>
      </c>
    </row>
    <row r="1513" spans="1:6" x14ac:dyDescent="0.3">
      <c r="A1513">
        <v>2017</v>
      </c>
      <c r="B1513" t="s">
        <v>51</v>
      </c>
      <c r="C1513" t="s">
        <v>25</v>
      </c>
      <c r="D1513" s="1">
        <v>7053</v>
      </c>
      <c r="E1513" s="1">
        <v>51174</v>
      </c>
      <c r="F1513" s="2">
        <v>49634</v>
      </c>
    </row>
    <row r="1514" spans="1:6" x14ac:dyDescent="0.3">
      <c r="A1514">
        <v>2017</v>
      </c>
      <c r="B1514" t="s">
        <v>51</v>
      </c>
      <c r="C1514" t="s">
        <v>26</v>
      </c>
      <c r="D1514" s="1">
        <v>5859</v>
      </c>
      <c r="E1514" s="1">
        <v>82998</v>
      </c>
      <c r="F1514" s="2">
        <v>58071</v>
      </c>
    </row>
    <row r="1515" spans="1:6" x14ac:dyDescent="0.3">
      <c r="A1515">
        <v>2017</v>
      </c>
      <c r="B1515" t="s">
        <v>51</v>
      </c>
      <c r="C1515" t="s">
        <v>27</v>
      </c>
      <c r="D1515" s="1">
        <v>4363</v>
      </c>
      <c r="E1515" s="1">
        <v>26466</v>
      </c>
      <c r="F1515" s="2">
        <v>61497</v>
      </c>
    </row>
    <row r="1516" spans="1:6" x14ac:dyDescent="0.3">
      <c r="A1516">
        <v>2017</v>
      </c>
      <c r="B1516" t="s">
        <v>51</v>
      </c>
      <c r="C1516" t="s">
        <v>28</v>
      </c>
      <c r="D1516" s="1">
        <v>21672</v>
      </c>
      <c r="E1516" s="1">
        <v>154907</v>
      </c>
      <c r="F1516" s="2">
        <v>71145</v>
      </c>
    </row>
    <row r="1517" spans="1:6" x14ac:dyDescent="0.3">
      <c r="A1517">
        <v>2017</v>
      </c>
      <c r="B1517" t="s">
        <v>51</v>
      </c>
      <c r="C1517" t="s">
        <v>29</v>
      </c>
      <c r="D1517" s="1">
        <v>5141</v>
      </c>
      <c r="E1517" s="1">
        <v>45511</v>
      </c>
      <c r="F1517" s="2">
        <v>46369</v>
      </c>
    </row>
    <row r="1518" spans="1:6" x14ac:dyDescent="0.3">
      <c r="A1518">
        <v>2017</v>
      </c>
      <c r="B1518" t="s">
        <v>51</v>
      </c>
      <c r="C1518" t="s">
        <v>30</v>
      </c>
      <c r="D1518" s="1">
        <v>50064</v>
      </c>
      <c r="E1518" s="1">
        <v>386615</v>
      </c>
      <c r="F1518" s="2">
        <v>71408</v>
      </c>
    </row>
    <row r="1519" spans="1:6" x14ac:dyDescent="0.3">
      <c r="A1519">
        <v>2017</v>
      </c>
      <c r="B1519" t="s">
        <v>51</v>
      </c>
      <c r="C1519" t="s">
        <v>31</v>
      </c>
      <c r="D1519" s="1">
        <v>26057</v>
      </c>
      <c r="E1519" s="1">
        <v>208662</v>
      </c>
      <c r="F1519" s="2">
        <v>52372</v>
      </c>
    </row>
    <row r="1520" spans="1:6" x14ac:dyDescent="0.3">
      <c r="A1520">
        <v>2017</v>
      </c>
      <c r="B1520" t="s">
        <v>51</v>
      </c>
      <c r="C1520" t="s">
        <v>32</v>
      </c>
      <c r="D1520" s="1">
        <v>4035</v>
      </c>
      <c r="E1520" s="1">
        <v>26732</v>
      </c>
      <c r="F1520" s="2">
        <v>63029</v>
      </c>
    </row>
    <row r="1521" spans="1:6" x14ac:dyDescent="0.3">
      <c r="A1521">
        <v>2017</v>
      </c>
      <c r="B1521" t="s">
        <v>51</v>
      </c>
      <c r="C1521" t="s">
        <v>33</v>
      </c>
      <c r="D1521" s="1">
        <v>23022</v>
      </c>
      <c r="E1521" s="1">
        <v>217025</v>
      </c>
      <c r="F1521" s="2">
        <v>60831</v>
      </c>
    </row>
    <row r="1522" spans="1:6" x14ac:dyDescent="0.3">
      <c r="A1522">
        <v>2017</v>
      </c>
      <c r="B1522" t="s">
        <v>51</v>
      </c>
      <c r="C1522" t="s">
        <v>34</v>
      </c>
      <c r="D1522" s="1">
        <v>9823</v>
      </c>
      <c r="E1522" s="1">
        <v>77247</v>
      </c>
      <c r="F1522" s="2">
        <v>50585</v>
      </c>
    </row>
    <row r="1523" spans="1:6" x14ac:dyDescent="0.3">
      <c r="A1523">
        <v>2017</v>
      </c>
      <c r="B1523" t="s">
        <v>51</v>
      </c>
      <c r="C1523" t="s">
        <v>35</v>
      </c>
      <c r="D1523" s="1">
        <v>13468</v>
      </c>
      <c r="E1523" s="1">
        <v>96991</v>
      </c>
      <c r="F1523" s="2">
        <v>57987</v>
      </c>
    </row>
    <row r="1524" spans="1:6" x14ac:dyDescent="0.3">
      <c r="A1524">
        <v>2017</v>
      </c>
      <c r="B1524" t="s">
        <v>51</v>
      </c>
      <c r="C1524" t="s">
        <v>36</v>
      </c>
      <c r="D1524" s="1">
        <v>28397</v>
      </c>
      <c r="E1524" s="1">
        <v>248932</v>
      </c>
      <c r="F1524" s="2">
        <v>64769</v>
      </c>
    </row>
    <row r="1525" spans="1:6" x14ac:dyDescent="0.3">
      <c r="A1525">
        <v>2017</v>
      </c>
      <c r="B1525" t="s">
        <v>51</v>
      </c>
      <c r="C1525" t="s">
        <v>38</v>
      </c>
      <c r="D1525" s="1">
        <v>11635</v>
      </c>
      <c r="E1525" s="1">
        <v>100817</v>
      </c>
      <c r="F1525" s="2">
        <v>53542</v>
      </c>
    </row>
    <row r="1526" spans="1:6" x14ac:dyDescent="0.3">
      <c r="A1526">
        <v>2017</v>
      </c>
      <c r="B1526" t="s">
        <v>51</v>
      </c>
      <c r="C1526" t="s">
        <v>39</v>
      </c>
      <c r="D1526" s="1">
        <v>3883</v>
      </c>
      <c r="E1526" s="1">
        <v>22351</v>
      </c>
      <c r="F1526" s="2">
        <v>47385</v>
      </c>
    </row>
    <row r="1527" spans="1:6" x14ac:dyDescent="0.3">
      <c r="A1527">
        <v>2017</v>
      </c>
      <c r="B1527" t="s">
        <v>51</v>
      </c>
      <c r="C1527" t="s">
        <v>40</v>
      </c>
      <c r="D1527" s="1">
        <v>11745</v>
      </c>
      <c r="E1527" s="1">
        <v>119968</v>
      </c>
      <c r="F1527" s="2">
        <v>56642</v>
      </c>
    </row>
    <row r="1528" spans="1:6" x14ac:dyDescent="0.3">
      <c r="A1528">
        <v>2017</v>
      </c>
      <c r="B1528" t="s">
        <v>51</v>
      </c>
      <c r="C1528" t="s">
        <v>41</v>
      </c>
      <c r="D1528" s="1">
        <v>49310</v>
      </c>
      <c r="E1528" s="1">
        <v>711119</v>
      </c>
      <c r="F1528" s="2">
        <v>63219</v>
      </c>
    </row>
    <row r="1529" spans="1:6" x14ac:dyDescent="0.3">
      <c r="A1529">
        <v>2017</v>
      </c>
      <c r="B1529" t="s">
        <v>51</v>
      </c>
      <c r="C1529" t="s">
        <v>42</v>
      </c>
      <c r="D1529" s="1">
        <v>10886</v>
      </c>
      <c r="E1529" s="1">
        <v>97495</v>
      </c>
      <c r="F1529" s="2">
        <v>49132</v>
      </c>
    </row>
    <row r="1530" spans="1:6" x14ac:dyDescent="0.3">
      <c r="A1530">
        <v>2017</v>
      </c>
      <c r="B1530" t="s">
        <v>51</v>
      </c>
      <c r="C1530" t="s">
        <v>43</v>
      </c>
      <c r="D1530" s="1">
        <v>2865</v>
      </c>
      <c r="E1530" s="1">
        <v>15187</v>
      </c>
      <c r="F1530" s="2">
        <v>50125</v>
      </c>
    </row>
    <row r="1531" spans="1:6" x14ac:dyDescent="0.3">
      <c r="A1531">
        <v>2017</v>
      </c>
      <c r="B1531" t="s">
        <v>51</v>
      </c>
      <c r="C1531" t="s">
        <v>44</v>
      </c>
      <c r="D1531" s="1">
        <v>21256</v>
      </c>
      <c r="E1531" s="1">
        <v>192576</v>
      </c>
      <c r="F1531" s="2">
        <v>56166</v>
      </c>
    </row>
    <row r="1532" spans="1:6" x14ac:dyDescent="0.3">
      <c r="A1532">
        <v>2017</v>
      </c>
      <c r="B1532" t="s">
        <v>51</v>
      </c>
      <c r="C1532" t="s">
        <v>45</v>
      </c>
      <c r="D1532" s="1">
        <v>25279</v>
      </c>
      <c r="E1532" s="1">
        <v>187247</v>
      </c>
      <c r="F1532" s="2">
        <v>61249</v>
      </c>
    </row>
    <row r="1533" spans="1:6" x14ac:dyDescent="0.3">
      <c r="A1533">
        <v>2017</v>
      </c>
      <c r="B1533" t="s">
        <v>51</v>
      </c>
      <c r="C1533" t="s">
        <v>46</v>
      </c>
      <c r="D1533" s="1">
        <v>4402</v>
      </c>
      <c r="E1533" s="1">
        <v>31522</v>
      </c>
      <c r="F1533" s="2">
        <v>57987</v>
      </c>
    </row>
    <row r="1534" spans="1:6" x14ac:dyDescent="0.3">
      <c r="A1534">
        <v>2017</v>
      </c>
      <c r="B1534" t="s">
        <v>51</v>
      </c>
      <c r="C1534" t="s">
        <v>47</v>
      </c>
      <c r="D1534" s="1">
        <v>14158</v>
      </c>
      <c r="E1534" s="1">
        <v>117226</v>
      </c>
      <c r="F1534" s="2">
        <v>60136</v>
      </c>
    </row>
    <row r="1535" spans="1:6" x14ac:dyDescent="0.3">
      <c r="A1535">
        <v>2017</v>
      </c>
      <c r="B1535" t="s">
        <v>51</v>
      </c>
      <c r="C1535" t="s">
        <v>48</v>
      </c>
      <c r="D1535" s="1">
        <v>3427</v>
      </c>
      <c r="E1535" s="1">
        <v>19573</v>
      </c>
      <c r="F1535" s="2">
        <v>50877</v>
      </c>
    </row>
    <row r="1536" spans="1:6" x14ac:dyDescent="0.3">
      <c r="A1536">
        <v>2017</v>
      </c>
      <c r="B1536" t="s">
        <v>52</v>
      </c>
      <c r="C1536" t="s">
        <v>1</v>
      </c>
      <c r="D1536" s="1">
        <v>5447</v>
      </c>
      <c r="E1536" s="1">
        <v>263487</v>
      </c>
      <c r="F1536" s="2">
        <v>55197</v>
      </c>
    </row>
    <row r="1537" spans="1:6" x14ac:dyDescent="0.3">
      <c r="A1537">
        <v>2017</v>
      </c>
      <c r="B1537" t="s">
        <v>52</v>
      </c>
      <c r="C1537" t="s">
        <v>2</v>
      </c>
      <c r="D1537" s="1">
        <v>4657</v>
      </c>
      <c r="E1537" s="1">
        <v>162399</v>
      </c>
      <c r="F1537" s="2">
        <v>73528</v>
      </c>
    </row>
    <row r="1538" spans="1:6" x14ac:dyDescent="0.3">
      <c r="A1538">
        <v>2017</v>
      </c>
      <c r="B1538" t="s">
        <v>52</v>
      </c>
      <c r="C1538" t="s">
        <v>3</v>
      </c>
      <c r="D1538" s="1">
        <v>2928</v>
      </c>
      <c r="E1538" s="1">
        <v>157305</v>
      </c>
      <c r="F1538" s="2">
        <v>46766</v>
      </c>
    </row>
    <row r="1539" spans="1:6" x14ac:dyDescent="0.3">
      <c r="A1539">
        <v>2017</v>
      </c>
      <c r="B1539" t="s">
        <v>52</v>
      </c>
      <c r="C1539" t="s">
        <v>4</v>
      </c>
      <c r="D1539" s="1">
        <v>42215</v>
      </c>
      <c r="E1539" s="1">
        <v>1303550</v>
      </c>
      <c r="F1539" s="2">
        <v>92246</v>
      </c>
    </row>
    <row r="1540" spans="1:6" x14ac:dyDescent="0.3">
      <c r="A1540">
        <v>2017</v>
      </c>
      <c r="B1540" t="s">
        <v>52</v>
      </c>
      <c r="C1540" t="s">
        <v>5</v>
      </c>
      <c r="D1540" s="1">
        <v>5750</v>
      </c>
      <c r="E1540" s="1">
        <v>144067</v>
      </c>
      <c r="F1540" s="2">
        <v>69446</v>
      </c>
    </row>
    <row r="1541" spans="1:6" x14ac:dyDescent="0.3">
      <c r="A1541">
        <v>2017</v>
      </c>
      <c r="B1541" t="s">
        <v>52</v>
      </c>
      <c r="C1541" t="s">
        <v>6</v>
      </c>
      <c r="D1541" s="1">
        <v>4460</v>
      </c>
      <c r="E1541" s="1">
        <v>158891</v>
      </c>
      <c r="F1541" s="2">
        <v>81864</v>
      </c>
    </row>
    <row r="1542" spans="1:6" x14ac:dyDescent="0.3">
      <c r="A1542">
        <v>2017</v>
      </c>
      <c r="B1542" t="s">
        <v>52</v>
      </c>
      <c r="C1542" t="s">
        <v>7</v>
      </c>
      <c r="D1542">
        <v>688</v>
      </c>
      <c r="E1542" s="1">
        <v>25928</v>
      </c>
      <c r="F1542" s="2">
        <v>62417</v>
      </c>
    </row>
    <row r="1543" spans="1:6" x14ac:dyDescent="0.3">
      <c r="A1543">
        <v>2017</v>
      </c>
      <c r="B1543" t="s">
        <v>52</v>
      </c>
      <c r="C1543" t="s">
        <v>8</v>
      </c>
      <c r="D1543" s="1">
        <v>20513</v>
      </c>
      <c r="E1543" s="1">
        <v>363137</v>
      </c>
      <c r="F1543" s="2">
        <v>59389</v>
      </c>
    </row>
    <row r="1544" spans="1:6" x14ac:dyDescent="0.3">
      <c r="A1544">
        <v>2017</v>
      </c>
      <c r="B1544" t="s">
        <v>52</v>
      </c>
      <c r="C1544" t="s">
        <v>9</v>
      </c>
      <c r="D1544" s="1">
        <v>9745</v>
      </c>
      <c r="E1544" s="1">
        <v>395916</v>
      </c>
      <c r="F1544" s="2">
        <v>57889</v>
      </c>
    </row>
    <row r="1545" spans="1:6" x14ac:dyDescent="0.3">
      <c r="A1545">
        <v>2017</v>
      </c>
      <c r="B1545" t="s">
        <v>52</v>
      </c>
      <c r="C1545" t="s">
        <v>10</v>
      </c>
      <c r="D1545" s="1">
        <v>2750</v>
      </c>
      <c r="E1545" s="1">
        <v>66056</v>
      </c>
      <c r="F1545" s="2">
        <v>61543</v>
      </c>
    </row>
    <row r="1546" spans="1:6" x14ac:dyDescent="0.3">
      <c r="A1546">
        <v>2017</v>
      </c>
      <c r="B1546" t="s">
        <v>52</v>
      </c>
      <c r="C1546" t="s">
        <v>11</v>
      </c>
      <c r="D1546" s="1">
        <v>17979</v>
      </c>
      <c r="E1546" s="1">
        <v>574692</v>
      </c>
      <c r="F1546" s="2">
        <v>70174</v>
      </c>
    </row>
    <row r="1547" spans="1:6" x14ac:dyDescent="0.3">
      <c r="A1547">
        <v>2017</v>
      </c>
      <c r="B1547" t="s">
        <v>52</v>
      </c>
      <c r="C1547" t="s">
        <v>12</v>
      </c>
      <c r="D1547" s="1">
        <v>8554</v>
      </c>
      <c r="E1547" s="1">
        <v>531312</v>
      </c>
      <c r="F1547" s="2">
        <v>61118</v>
      </c>
    </row>
    <row r="1548" spans="1:6" x14ac:dyDescent="0.3">
      <c r="A1548">
        <v>2017</v>
      </c>
      <c r="B1548" t="s">
        <v>52</v>
      </c>
      <c r="C1548" t="s">
        <v>13</v>
      </c>
      <c r="D1548" s="1">
        <v>4125</v>
      </c>
      <c r="E1548" s="1">
        <v>215910</v>
      </c>
      <c r="F1548" s="2">
        <v>58617</v>
      </c>
    </row>
    <row r="1549" spans="1:6" x14ac:dyDescent="0.3">
      <c r="A1549">
        <v>2017</v>
      </c>
      <c r="B1549" t="s">
        <v>52</v>
      </c>
      <c r="C1549" t="s">
        <v>14</v>
      </c>
      <c r="D1549" s="1">
        <v>3164</v>
      </c>
      <c r="E1549" s="1">
        <v>161517</v>
      </c>
      <c r="F1549" s="2">
        <v>57532</v>
      </c>
    </row>
    <row r="1550" spans="1:6" x14ac:dyDescent="0.3">
      <c r="A1550">
        <v>2017</v>
      </c>
      <c r="B1550" t="s">
        <v>52</v>
      </c>
      <c r="C1550" t="s">
        <v>15</v>
      </c>
      <c r="D1550" s="1">
        <v>4368</v>
      </c>
      <c r="E1550" s="1">
        <v>250180</v>
      </c>
      <c r="F1550" s="2">
        <v>58143</v>
      </c>
    </row>
    <row r="1551" spans="1:6" x14ac:dyDescent="0.3">
      <c r="A1551">
        <v>2017</v>
      </c>
      <c r="B1551" t="s">
        <v>52</v>
      </c>
      <c r="C1551" t="s">
        <v>16</v>
      </c>
      <c r="D1551" s="1">
        <v>4464</v>
      </c>
      <c r="E1551" s="1">
        <v>134680</v>
      </c>
      <c r="F1551" s="2">
        <v>72604</v>
      </c>
    </row>
    <row r="1552" spans="1:6" x14ac:dyDescent="0.3">
      <c r="A1552">
        <v>2017</v>
      </c>
      <c r="B1552" t="s">
        <v>52</v>
      </c>
      <c r="C1552" t="s">
        <v>17</v>
      </c>
      <c r="D1552" s="1">
        <v>1877</v>
      </c>
      <c r="E1552" s="1">
        <v>50911</v>
      </c>
      <c r="F1552" s="2">
        <v>55458</v>
      </c>
    </row>
    <row r="1553" spans="1:6" x14ac:dyDescent="0.3">
      <c r="A1553">
        <v>2017</v>
      </c>
      <c r="B1553" t="s">
        <v>52</v>
      </c>
      <c r="C1553" t="s">
        <v>18</v>
      </c>
      <c r="D1553" s="1">
        <v>3901</v>
      </c>
      <c r="E1553" s="1">
        <v>106864</v>
      </c>
      <c r="F1553" s="2">
        <v>77289</v>
      </c>
    </row>
    <row r="1554" spans="1:6" x14ac:dyDescent="0.3">
      <c r="A1554">
        <v>2017</v>
      </c>
      <c r="B1554" t="s">
        <v>52</v>
      </c>
      <c r="C1554" t="s">
        <v>19</v>
      </c>
      <c r="D1554" s="1">
        <v>6850</v>
      </c>
      <c r="E1554" s="1">
        <v>244647</v>
      </c>
      <c r="F1554" s="2">
        <v>88132</v>
      </c>
    </row>
    <row r="1555" spans="1:6" x14ac:dyDescent="0.3">
      <c r="A1555">
        <v>2017</v>
      </c>
      <c r="B1555" t="s">
        <v>52</v>
      </c>
      <c r="C1555" t="s">
        <v>20</v>
      </c>
      <c r="D1555" s="1">
        <v>15721</v>
      </c>
      <c r="E1555" s="1">
        <v>615106</v>
      </c>
      <c r="F1555" s="2">
        <v>66395</v>
      </c>
    </row>
    <row r="1556" spans="1:6" x14ac:dyDescent="0.3">
      <c r="A1556">
        <v>2017</v>
      </c>
      <c r="B1556" t="s">
        <v>52</v>
      </c>
      <c r="C1556" t="s">
        <v>21</v>
      </c>
      <c r="D1556" s="1">
        <v>8369</v>
      </c>
      <c r="E1556" s="1">
        <v>319035</v>
      </c>
      <c r="F1556" s="2">
        <v>65734</v>
      </c>
    </row>
    <row r="1557" spans="1:6" x14ac:dyDescent="0.3">
      <c r="A1557">
        <v>2017</v>
      </c>
      <c r="B1557" t="s">
        <v>52</v>
      </c>
      <c r="C1557" t="s">
        <v>22</v>
      </c>
      <c r="D1557" s="1">
        <v>2441</v>
      </c>
      <c r="E1557" s="1">
        <v>144047</v>
      </c>
      <c r="F1557" s="2">
        <v>48199</v>
      </c>
    </row>
    <row r="1558" spans="1:6" x14ac:dyDescent="0.3">
      <c r="A1558">
        <v>2017</v>
      </c>
      <c r="B1558" t="s">
        <v>52</v>
      </c>
      <c r="C1558" t="s">
        <v>23</v>
      </c>
      <c r="D1558" s="1">
        <v>6636</v>
      </c>
      <c r="E1558" s="1">
        <v>265863</v>
      </c>
      <c r="F1558" s="2">
        <v>57139</v>
      </c>
    </row>
    <row r="1559" spans="1:6" x14ac:dyDescent="0.3">
      <c r="A1559">
        <v>2017</v>
      </c>
      <c r="B1559" t="s">
        <v>52</v>
      </c>
      <c r="C1559" t="s">
        <v>24</v>
      </c>
      <c r="D1559" s="1">
        <v>1572</v>
      </c>
      <c r="E1559" s="1">
        <v>19893</v>
      </c>
      <c r="F1559" s="2">
        <v>48758</v>
      </c>
    </row>
    <row r="1560" spans="1:6" x14ac:dyDescent="0.3">
      <c r="A1560">
        <v>2017</v>
      </c>
      <c r="B1560" t="s">
        <v>52</v>
      </c>
      <c r="C1560" t="s">
        <v>25</v>
      </c>
      <c r="D1560" s="1">
        <v>1977</v>
      </c>
      <c r="E1560" s="1">
        <v>98082</v>
      </c>
      <c r="F1560" s="2">
        <v>49568</v>
      </c>
    </row>
    <row r="1561" spans="1:6" x14ac:dyDescent="0.3">
      <c r="A1561">
        <v>2017</v>
      </c>
      <c r="B1561" t="s">
        <v>52</v>
      </c>
      <c r="C1561" t="s">
        <v>26</v>
      </c>
      <c r="D1561" s="1">
        <v>2043</v>
      </c>
      <c r="E1561" s="1">
        <v>47800</v>
      </c>
      <c r="F1561" s="2">
        <v>56486</v>
      </c>
    </row>
    <row r="1562" spans="1:6" x14ac:dyDescent="0.3">
      <c r="A1562">
        <v>2017</v>
      </c>
      <c r="B1562" t="s">
        <v>52</v>
      </c>
      <c r="C1562" t="s">
        <v>27</v>
      </c>
      <c r="D1562" s="1">
        <v>2011</v>
      </c>
      <c r="E1562" s="1">
        <v>68971</v>
      </c>
      <c r="F1562" s="2">
        <v>70482</v>
      </c>
    </row>
    <row r="1563" spans="1:6" x14ac:dyDescent="0.3">
      <c r="A1563">
        <v>2017</v>
      </c>
      <c r="B1563" t="s">
        <v>52</v>
      </c>
      <c r="C1563" t="s">
        <v>28</v>
      </c>
      <c r="D1563" s="1">
        <v>8962</v>
      </c>
      <c r="E1563" s="1">
        <v>242476</v>
      </c>
      <c r="F1563" s="2">
        <v>78813</v>
      </c>
    </row>
    <row r="1564" spans="1:6" x14ac:dyDescent="0.3">
      <c r="A1564">
        <v>2017</v>
      </c>
      <c r="B1564" t="s">
        <v>52</v>
      </c>
      <c r="C1564" t="s">
        <v>29</v>
      </c>
      <c r="D1564" s="1">
        <v>1724</v>
      </c>
      <c r="E1564" s="1">
        <v>26398</v>
      </c>
      <c r="F1564" s="2">
        <v>53328</v>
      </c>
    </row>
    <row r="1565" spans="1:6" x14ac:dyDescent="0.3">
      <c r="A1565">
        <v>2017</v>
      </c>
      <c r="B1565" t="s">
        <v>52</v>
      </c>
      <c r="C1565" t="s">
        <v>30</v>
      </c>
      <c r="D1565" s="1">
        <v>17319</v>
      </c>
      <c r="E1565" s="1">
        <v>444182</v>
      </c>
      <c r="F1565" s="2">
        <v>65899</v>
      </c>
    </row>
    <row r="1566" spans="1:6" x14ac:dyDescent="0.3">
      <c r="A1566">
        <v>2017</v>
      </c>
      <c r="B1566" t="s">
        <v>52</v>
      </c>
      <c r="C1566" t="s">
        <v>31</v>
      </c>
      <c r="D1566" s="1">
        <v>10287</v>
      </c>
      <c r="E1566" s="1">
        <v>467306</v>
      </c>
      <c r="F1566" s="2">
        <v>58368</v>
      </c>
    </row>
    <row r="1567" spans="1:6" x14ac:dyDescent="0.3">
      <c r="A1567">
        <v>2017</v>
      </c>
      <c r="B1567" t="s">
        <v>52</v>
      </c>
      <c r="C1567" t="s">
        <v>32</v>
      </c>
      <c r="D1567">
        <v>810</v>
      </c>
      <c r="E1567" s="1">
        <v>24680</v>
      </c>
      <c r="F1567" s="2">
        <v>52594</v>
      </c>
    </row>
    <row r="1568" spans="1:6" x14ac:dyDescent="0.3">
      <c r="A1568">
        <v>2017</v>
      </c>
      <c r="B1568" t="s">
        <v>52</v>
      </c>
      <c r="C1568" t="s">
        <v>33</v>
      </c>
      <c r="D1568" s="1">
        <v>15430</v>
      </c>
      <c r="E1568" s="1">
        <v>685942</v>
      </c>
      <c r="F1568" s="2">
        <v>60002</v>
      </c>
    </row>
    <row r="1569" spans="1:6" x14ac:dyDescent="0.3">
      <c r="A1569">
        <v>2017</v>
      </c>
      <c r="B1569" t="s">
        <v>52</v>
      </c>
      <c r="C1569" t="s">
        <v>34</v>
      </c>
      <c r="D1569" s="1">
        <v>4230</v>
      </c>
      <c r="E1569" s="1">
        <v>128122</v>
      </c>
      <c r="F1569" s="2">
        <v>55496</v>
      </c>
    </row>
    <row r="1570" spans="1:6" x14ac:dyDescent="0.3">
      <c r="A1570">
        <v>2017</v>
      </c>
      <c r="B1570" t="s">
        <v>52</v>
      </c>
      <c r="C1570" t="s">
        <v>35</v>
      </c>
      <c r="D1570" s="1">
        <v>6175</v>
      </c>
      <c r="E1570" s="1">
        <v>189318</v>
      </c>
      <c r="F1570" s="2">
        <v>68161</v>
      </c>
    </row>
    <row r="1571" spans="1:6" x14ac:dyDescent="0.3">
      <c r="A1571">
        <v>2017</v>
      </c>
      <c r="B1571" t="s">
        <v>52</v>
      </c>
      <c r="C1571" t="s">
        <v>36</v>
      </c>
      <c r="D1571" s="1">
        <v>14414</v>
      </c>
      <c r="E1571" s="1">
        <v>561774</v>
      </c>
      <c r="F1571" s="2">
        <v>61111</v>
      </c>
    </row>
    <row r="1572" spans="1:6" x14ac:dyDescent="0.3">
      <c r="A1572">
        <v>2017</v>
      </c>
      <c r="B1572" t="s">
        <v>52</v>
      </c>
      <c r="C1572" t="s">
        <v>37</v>
      </c>
      <c r="D1572" s="1">
        <v>1567</v>
      </c>
      <c r="E1572" s="1">
        <v>40341</v>
      </c>
      <c r="F1572" s="2">
        <v>57616</v>
      </c>
    </row>
    <row r="1573" spans="1:6" x14ac:dyDescent="0.3">
      <c r="A1573">
        <v>2017</v>
      </c>
      <c r="B1573" t="s">
        <v>52</v>
      </c>
      <c r="C1573" t="s">
        <v>38</v>
      </c>
      <c r="D1573" s="1">
        <v>5906</v>
      </c>
      <c r="E1573" s="1">
        <v>240456</v>
      </c>
      <c r="F1573" s="2">
        <v>58927</v>
      </c>
    </row>
    <row r="1574" spans="1:6" x14ac:dyDescent="0.3">
      <c r="A1574">
        <v>2017</v>
      </c>
      <c r="B1574" t="s">
        <v>52</v>
      </c>
      <c r="C1574" t="s">
        <v>39</v>
      </c>
      <c r="D1574" s="1">
        <v>1091</v>
      </c>
      <c r="E1574" s="1">
        <v>43081</v>
      </c>
      <c r="F1574" s="2">
        <v>47877</v>
      </c>
    </row>
    <row r="1575" spans="1:6" x14ac:dyDescent="0.3">
      <c r="A1575">
        <v>2017</v>
      </c>
      <c r="B1575" t="s">
        <v>52</v>
      </c>
      <c r="C1575" t="s">
        <v>40</v>
      </c>
      <c r="D1575" s="1">
        <v>6835</v>
      </c>
      <c r="E1575" s="1">
        <v>348417</v>
      </c>
      <c r="F1575" s="2">
        <v>59526</v>
      </c>
    </row>
    <row r="1576" spans="1:6" x14ac:dyDescent="0.3">
      <c r="A1576">
        <v>2017</v>
      </c>
      <c r="B1576" t="s">
        <v>52</v>
      </c>
      <c r="C1576" t="s">
        <v>41</v>
      </c>
      <c r="D1576" s="1">
        <v>24275</v>
      </c>
      <c r="E1576" s="1">
        <v>851513</v>
      </c>
      <c r="F1576" s="2">
        <v>75813</v>
      </c>
    </row>
    <row r="1577" spans="1:6" x14ac:dyDescent="0.3">
      <c r="A1577">
        <v>2017</v>
      </c>
      <c r="B1577" t="s">
        <v>52</v>
      </c>
      <c r="C1577" t="s">
        <v>42</v>
      </c>
      <c r="D1577" s="1">
        <v>4248</v>
      </c>
      <c r="E1577" s="1">
        <v>128365</v>
      </c>
      <c r="F1577" s="2">
        <v>56723</v>
      </c>
    </row>
    <row r="1578" spans="1:6" x14ac:dyDescent="0.3">
      <c r="A1578">
        <v>2017</v>
      </c>
      <c r="B1578" t="s">
        <v>52</v>
      </c>
      <c r="C1578" t="s">
        <v>43</v>
      </c>
      <c r="D1578" s="1">
        <v>1105</v>
      </c>
      <c r="E1578" s="1">
        <v>29550</v>
      </c>
      <c r="F1578" s="2">
        <v>58004</v>
      </c>
    </row>
    <row r="1579" spans="1:6" x14ac:dyDescent="0.3">
      <c r="A1579">
        <v>2017</v>
      </c>
      <c r="B1579" t="s">
        <v>52</v>
      </c>
      <c r="C1579" t="s">
        <v>44</v>
      </c>
      <c r="D1579" s="1">
        <v>6475</v>
      </c>
      <c r="E1579" s="1">
        <v>232927</v>
      </c>
      <c r="F1579" s="2">
        <v>57894</v>
      </c>
    </row>
    <row r="1580" spans="1:6" x14ac:dyDescent="0.3">
      <c r="A1580">
        <v>2017</v>
      </c>
      <c r="B1580" t="s">
        <v>52</v>
      </c>
      <c r="C1580" t="s">
        <v>45</v>
      </c>
      <c r="D1580" s="1">
        <v>7671</v>
      </c>
      <c r="E1580" s="1">
        <v>280368</v>
      </c>
      <c r="F1580" s="2">
        <v>76290</v>
      </c>
    </row>
    <row r="1581" spans="1:6" x14ac:dyDescent="0.3">
      <c r="A1581">
        <v>2017</v>
      </c>
      <c r="B1581" t="s">
        <v>52</v>
      </c>
      <c r="C1581" t="s">
        <v>46</v>
      </c>
      <c r="D1581" s="1">
        <v>1272</v>
      </c>
      <c r="E1581" s="1">
        <v>46575</v>
      </c>
      <c r="F1581" s="2">
        <v>58624</v>
      </c>
    </row>
    <row r="1582" spans="1:6" x14ac:dyDescent="0.3">
      <c r="A1582">
        <v>2017</v>
      </c>
      <c r="B1582" t="s">
        <v>52</v>
      </c>
      <c r="C1582" t="s">
        <v>47</v>
      </c>
      <c r="D1582" s="1">
        <v>9356</v>
      </c>
      <c r="E1582" s="1">
        <v>466595</v>
      </c>
      <c r="F1582" s="2">
        <v>57001</v>
      </c>
    </row>
    <row r="1583" spans="1:6" x14ac:dyDescent="0.3">
      <c r="A1583">
        <v>2017</v>
      </c>
      <c r="B1583" t="s">
        <v>52</v>
      </c>
      <c r="C1583" t="s">
        <v>48</v>
      </c>
      <c r="D1583">
        <v>598</v>
      </c>
      <c r="E1583" s="1">
        <v>9378</v>
      </c>
      <c r="F1583" s="2">
        <v>65834</v>
      </c>
    </row>
    <row r="1584" spans="1:6" x14ac:dyDescent="0.3">
      <c r="A1584">
        <v>2017</v>
      </c>
      <c r="B1584" t="s">
        <v>54</v>
      </c>
      <c r="C1584" t="s">
        <v>1</v>
      </c>
      <c r="D1584" s="1">
        <v>32410</v>
      </c>
      <c r="E1584" s="1">
        <v>375653</v>
      </c>
      <c r="F1584" s="2">
        <v>40518</v>
      </c>
    </row>
    <row r="1585" spans="1:6" x14ac:dyDescent="0.3">
      <c r="A1585">
        <v>2017</v>
      </c>
      <c r="B1585" t="s">
        <v>54</v>
      </c>
      <c r="C1585" t="s">
        <v>2</v>
      </c>
      <c r="D1585" s="1">
        <v>29489</v>
      </c>
      <c r="E1585" s="1">
        <v>518475</v>
      </c>
      <c r="F1585" s="2">
        <v>45126</v>
      </c>
    </row>
    <row r="1586" spans="1:6" x14ac:dyDescent="0.3">
      <c r="A1586">
        <v>2017</v>
      </c>
      <c r="B1586" t="s">
        <v>54</v>
      </c>
      <c r="C1586" t="s">
        <v>3</v>
      </c>
      <c r="D1586" s="1">
        <v>21486</v>
      </c>
      <c r="E1586" s="1">
        <v>247661</v>
      </c>
      <c r="F1586" s="2">
        <v>40275</v>
      </c>
    </row>
    <row r="1587" spans="1:6" x14ac:dyDescent="0.3">
      <c r="A1587">
        <v>2017</v>
      </c>
      <c r="B1587" t="s">
        <v>54</v>
      </c>
      <c r="C1587" t="s">
        <v>4</v>
      </c>
      <c r="D1587" s="1">
        <v>185826</v>
      </c>
      <c r="E1587" s="1">
        <v>3010983</v>
      </c>
      <c r="F1587" s="2">
        <v>51095</v>
      </c>
    </row>
    <row r="1588" spans="1:6" x14ac:dyDescent="0.3">
      <c r="A1588">
        <v>2017</v>
      </c>
      <c r="B1588" t="s">
        <v>54</v>
      </c>
      <c r="C1588" t="s">
        <v>5</v>
      </c>
      <c r="D1588" s="1">
        <v>35715</v>
      </c>
      <c r="E1588" s="1">
        <v>458174</v>
      </c>
      <c r="F1588" s="2">
        <v>48601</v>
      </c>
    </row>
    <row r="1589" spans="1:6" x14ac:dyDescent="0.3">
      <c r="A1589">
        <v>2017</v>
      </c>
      <c r="B1589" t="s">
        <v>54</v>
      </c>
      <c r="C1589" t="s">
        <v>6</v>
      </c>
      <c r="D1589" s="1">
        <v>25027</v>
      </c>
      <c r="E1589" s="1">
        <v>297198</v>
      </c>
      <c r="F1589" s="2">
        <v>50064</v>
      </c>
    </row>
    <row r="1590" spans="1:6" x14ac:dyDescent="0.3">
      <c r="A1590">
        <v>2017</v>
      </c>
      <c r="B1590" t="s">
        <v>54</v>
      </c>
      <c r="C1590" t="s">
        <v>7</v>
      </c>
      <c r="D1590" s="1">
        <v>6681</v>
      </c>
      <c r="E1590" s="1">
        <v>79724</v>
      </c>
      <c r="F1590" s="2">
        <v>39700</v>
      </c>
    </row>
    <row r="1591" spans="1:6" x14ac:dyDescent="0.3">
      <c r="A1591">
        <v>2017</v>
      </c>
      <c r="B1591" t="s">
        <v>54</v>
      </c>
      <c r="C1591" t="s">
        <v>8</v>
      </c>
      <c r="D1591" s="1">
        <v>139501</v>
      </c>
      <c r="E1591" s="1">
        <v>1739867</v>
      </c>
      <c r="F1591" s="2">
        <v>43229</v>
      </c>
    </row>
    <row r="1592" spans="1:6" x14ac:dyDescent="0.3">
      <c r="A1592">
        <v>2017</v>
      </c>
      <c r="B1592" t="s">
        <v>54</v>
      </c>
      <c r="C1592" t="s">
        <v>9</v>
      </c>
      <c r="D1592" s="1">
        <v>60382</v>
      </c>
      <c r="E1592" s="1">
        <v>930943</v>
      </c>
      <c r="F1592" s="2">
        <v>48763</v>
      </c>
    </row>
    <row r="1593" spans="1:6" x14ac:dyDescent="0.3">
      <c r="A1593">
        <v>2017</v>
      </c>
      <c r="B1593" t="s">
        <v>54</v>
      </c>
      <c r="C1593" t="s">
        <v>10</v>
      </c>
      <c r="D1593" s="1">
        <v>11706</v>
      </c>
      <c r="E1593" s="1">
        <v>136606</v>
      </c>
      <c r="F1593" s="2">
        <v>38856</v>
      </c>
    </row>
    <row r="1594" spans="1:6" x14ac:dyDescent="0.3">
      <c r="A1594">
        <v>2017</v>
      </c>
      <c r="B1594" t="s">
        <v>54</v>
      </c>
      <c r="C1594" t="s">
        <v>11</v>
      </c>
      <c r="D1594" s="1">
        <v>77273</v>
      </c>
      <c r="E1594" s="1">
        <v>1192805</v>
      </c>
      <c r="F1594" s="2">
        <v>50025</v>
      </c>
    </row>
    <row r="1595" spans="1:6" x14ac:dyDescent="0.3">
      <c r="A1595">
        <v>2017</v>
      </c>
      <c r="B1595" t="s">
        <v>54</v>
      </c>
      <c r="C1595" t="s">
        <v>12</v>
      </c>
      <c r="D1595" s="1">
        <v>40630</v>
      </c>
      <c r="E1595" s="1">
        <v>588381</v>
      </c>
      <c r="F1595" s="2">
        <v>40479</v>
      </c>
    </row>
    <row r="1596" spans="1:6" x14ac:dyDescent="0.3">
      <c r="A1596">
        <v>2017</v>
      </c>
      <c r="B1596" t="s">
        <v>54</v>
      </c>
      <c r="C1596" t="s">
        <v>13</v>
      </c>
      <c r="D1596" s="1">
        <v>23446</v>
      </c>
      <c r="E1596" s="1">
        <v>311763</v>
      </c>
      <c r="F1596" s="2">
        <v>39025</v>
      </c>
    </row>
    <row r="1597" spans="1:6" x14ac:dyDescent="0.3">
      <c r="A1597">
        <v>2017</v>
      </c>
      <c r="B1597" t="s">
        <v>54</v>
      </c>
      <c r="C1597" t="s">
        <v>14</v>
      </c>
      <c r="D1597" s="1">
        <v>20676</v>
      </c>
      <c r="E1597" s="1">
        <v>263529</v>
      </c>
      <c r="F1597" s="2">
        <v>40705</v>
      </c>
    </row>
    <row r="1598" spans="1:6" x14ac:dyDescent="0.3">
      <c r="A1598">
        <v>2017</v>
      </c>
      <c r="B1598" t="s">
        <v>54</v>
      </c>
      <c r="C1598" t="s">
        <v>15</v>
      </c>
      <c r="D1598" s="1">
        <v>27941</v>
      </c>
      <c r="E1598" s="1">
        <v>398217</v>
      </c>
      <c r="F1598" s="2">
        <v>41261</v>
      </c>
    </row>
    <row r="1599" spans="1:6" x14ac:dyDescent="0.3">
      <c r="A1599">
        <v>2017</v>
      </c>
      <c r="B1599" t="s">
        <v>54</v>
      </c>
      <c r="C1599" t="s">
        <v>16</v>
      </c>
      <c r="D1599" s="1">
        <v>30444</v>
      </c>
      <c r="E1599" s="1">
        <v>378830</v>
      </c>
      <c r="F1599" s="2">
        <v>40938</v>
      </c>
    </row>
    <row r="1600" spans="1:6" x14ac:dyDescent="0.3">
      <c r="A1600">
        <v>2017</v>
      </c>
      <c r="B1600" t="s">
        <v>54</v>
      </c>
      <c r="C1600" t="s">
        <v>17</v>
      </c>
      <c r="D1600" s="1">
        <v>11060</v>
      </c>
      <c r="E1600" s="1">
        <v>119329</v>
      </c>
      <c r="F1600" s="2">
        <v>36287</v>
      </c>
    </row>
    <row r="1601" spans="1:6" x14ac:dyDescent="0.3">
      <c r="A1601">
        <v>2017</v>
      </c>
      <c r="B1601" t="s">
        <v>54</v>
      </c>
      <c r="C1601" t="s">
        <v>18</v>
      </c>
      <c r="D1601" s="1">
        <v>33064</v>
      </c>
      <c r="E1601" s="1">
        <v>462131</v>
      </c>
      <c r="F1601" s="2">
        <v>45367</v>
      </c>
    </row>
    <row r="1602" spans="1:6" x14ac:dyDescent="0.3">
      <c r="A1602">
        <v>2017</v>
      </c>
      <c r="B1602" t="s">
        <v>54</v>
      </c>
      <c r="C1602" t="s">
        <v>19</v>
      </c>
      <c r="D1602" s="1">
        <v>42906</v>
      </c>
      <c r="E1602" s="1">
        <v>577319</v>
      </c>
      <c r="F1602" s="2">
        <v>51500</v>
      </c>
    </row>
    <row r="1603" spans="1:6" x14ac:dyDescent="0.3">
      <c r="A1603">
        <v>2017</v>
      </c>
      <c r="B1603" t="s">
        <v>54</v>
      </c>
      <c r="C1603" t="s">
        <v>20</v>
      </c>
      <c r="D1603" s="1">
        <v>52149</v>
      </c>
      <c r="E1603" s="1">
        <v>784393</v>
      </c>
      <c r="F1603" s="2">
        <v>45628</v>
      </c>
    </row>
    <row r="1604" spans="1:6" x14ac:dyDescent="0.3">
      <c r="A1604">
        <v>2017</v>
      </c>
      <c r="B1604" t="s">
        <v>54</v>
      </c>
      <c r="C1604" t="s">
        <v>21</v>
      </c>
      <c r="D1604" s="1">
        <v>36334</v>
      </c>
      <c r="E1604" s="1">
        <v>531926</v>
      </c>
      <c r="F1604" s="2">
        <v>48273</v>
      </c>
    </row>
    <row r="1605" spans="1:6" x14ac:dyDescent="0.3">
      <c r="A1605">
        <v>2017</v>
      </c>
      <c r="B1605" t="s">
        <v>54</v>
      </c>
      <c r="C1605" t="s">
        <v>22</v>
      </c>
      <c r="D1605" s="1">
        <v>19589</v>
      </c>
      <c r="E1605" s="1">
        <v>229775</v>
      </c>
      <c r="F1605" s="2">
        <v>35324</v>
      </c>
    </row>
    <row r="1606" spans="1:6" x14ac:dyDescent="0.3">
      <c r="A1606">
        <v>2017</v>
      </c>
      <c r="B1606" t="s">
        <v>54</v>
      </c>
      <c r="C1606" t="s">
        <v>23</v>
      </c>
      <c r="D1606" s="1">
        <v>40324</v>
      </c>
      <c r="E1606" s="1">
        <v>538185</v>
      </c>
      <c r="F1606" s="2">
        <v>41095</v>
      </c>
    </row>
    <row r="1607" spans="1:6" x14ac:dyDescent="0.3">
      <c r="A1607">
        <v>2017</v>
      </c>
      <c r="B1607" t="s">
        <v>54</v>
      </c>
      <c r="C1607" t="s">
        <v>24</v>
      </c>
      <c r="D1607" s="1">
        <v>9270</v>
      </c>
      <c r="E1607" s="1">
        <v>91194</v>
      </c>
      <c r="F1607" s="2">
        <v>38067</v>
      </c>
    </row>
    <row r="1608" spans="1:6" x14ac:dyDescent="0.3">
      <c r="A1608">
        <v>2017</v>
      </c>
      <c r="B1608" t="s">
        <v>54</v>
      </c>
      <c r="C1608" t="s">
        <v>25</v>
      </c>
      <c r="D1608" s="1">
        <v>15024</v>
      </c>
      <c r="E1608" s="1">
        <v>190930</v>
      </c>
      <c r="F1608" s="2">
        <v>38493</v>
      </c>
    </row>
    <row r="1609" spans="1:6" x14ac:dyDescent="0.3">
      <c r="A1609">
        <v>2017</v>
      </c>
      <c r="B1609" t="s">
        <v>54</v>
      </c>
      <c r="C1609" t="s">
        <v>26</v>
      </c>
      <c r="D1609" s="1">
        <v>15910</v>
      </c>
      <c r="E1609" s="1">
        <v>247973</v>
      </c>
      <c r="F1609" s="2">
        <v>42847</v>
      </c>
    </row>
    <row r="1610" spans="1:6" x14ac:dyDescent="0.3">
      <c r="A1610">
        <v>2017</v>
      </c>
      <c r="B1610" t="s">
        <v>54</v>
      </c>
      <c r="C1610" t="s">
        <v>27</v>
      </c>
      <c r="D1610" s="1">
        <v>12612</v>
      </c>
      <c r="E1610" s="1">
        <v>139876</v>
      </c>
      <c r="F1610" s="2">
        <v>46101</v>
      </c>
    </row>
    <row r="1611" spans="1:6" x14ac:dyDescent="0.3">
      <c r="A1611">
        <v>2017</v>
      </c>
      <c r="B1611" t="s">
        <v>54</v>
      </c>
      <c r="C1611" t="s">
        <v>28</v>
      </c>
      <c r="D1611" s="1">
        <v>53977</v>
      </c>
      <c r="E1611" s="1">
        <v>872180</v>
      </c>
      <c r="F1611" s="2">
        <v>52631</v>
      </c>
    </row>
    <row r="1612" spans="1:6" x14ac:dyDescent="0.3">
      <c r="A1612">
        <v>2017</v>
      </c>
      <c r="B1612" t="s">
        <v>54</v>
      </c>
      <c r="C1612" t="s">
        <v>29</v>
      </c>
      <c r="D1612" s="1">
        <v>10538</v>
      </c>
      <c r="E1612" s="1">
        <v>134696</v>
      </c>
      <c r="F1612" s="2">
        <v>36519</v>
      </c>
    </row>
    <row r="1613" spans="1:6" x14ac:dyDescent="0.3">
      <c r="A1613">
        <v>2017</v>
      </c>
      <c r="B1613" t="s">
        <v>54</v>
      </c>
      <c r="C1613" t="s">
        <v>30</v>
      </c>
      <c r="D1613" s="1">
        <v>126549</v>
      </c>
      <c r="E1613" s="1">
        <v>1562385</v>
      </c>
      <c r="F1613" s="2">
        <v>50389</v>
      </c>
    </row>
    <row r="1614" spans="1:6" x14ac:dyDescent="0.3">
      <c r="A1614">
        <v>2017</v>
      </c>
      <c r="B1614" t="s">
        <v>54</v>
      </c>
      <c r="C1614" t="s">
        <v>31</v>
      </c>
      <c r="D1614" s="1">
        <v>61042</v>
      </c>
      <c r="E1614" s="1">
        <v>824989</v>
      </c>
      <c r="F1614" s="2">
        <v>41845</v>
      </c>
    </row>
    <row r="1615" spans="1:6" x14ac:dyDescent="0.3">
      <c r="A1615">
        <v>2017</v>
      </c>
      <c r="B1615" t="s">
        <v>54</v>
      </c>
      <c r="C1615" t="s">
        <v>32</v>
      </c>
      <c r="D1615" s="1">
        <v>7819</v>
      </c>
      <c r="E1615" s="1">
        <v>92052</v>
      </c>
      <c r="F1615" s="2">
        <v>47910</v>
      </c>
    </row>
    <row r="1616" spans="1:6" x14ac:dyDescent="0.3">
      <c r="A1616">
        <v>2017</v>
      </c>
      <c r="B1616" t="s">
        <v>54</v>
      </c>
      <c r="C1616" t="s">
        <v>33</v>
      </c>
      <c r="D1616" s="1">
        <v>68763</v>
      </c>
      <c r="E1616" s="1">
        <v>1018161</v>
      </c>
      <c r="F1616" s="2">
        <v>42564</v>
      </c>
    </row>
    <row r="1617" spans="1:6" x14ac:dyDescent="0.3">
      <c r="A1617">
        <v>2017</v>
      </c>
      <c r="B1617" t="s">
        <v>54</v>
      </c>
      <c r="C1617" t="s">
        <v>34</v>
      </c>
      <c r="D1617" s="1">
        <v>23838</v>
      </c>
      <c r="E1617" s="1">
        <v>301165</v>
      </c>
      <c r="F1617" s="2">
        <v>41040</v>
      </c>
    </row>
    <row r="1618" spans="1:6" x14ac:dyDescent="0.3">
      <c r="A1618">
        <v>2017</v>
      </c>
      <c r="B1618" t="s">
        <v>54</v>
      </c>
      <c r="C1618" t="s">
        <v>35</v>
      </c>
      <c r="D1618" s="1">
        <v>26684</v>
      </c>
      <c r="E1618" s="1">
        <v>347515</v>
      </c>
      <c r="F1618" s="2">
        <v>42870</v>
      </c>
    </row>
    <row r="1619" spans="1:6" x14ac:dyDescent="0.3">
      <c r="A1619">
        <v>2017</v>
      </c>
      <c r="B1619" t="s">
        <v>54</v>
      </c>
      <c r="C1619" t="s">
        <v>36</v>
      </c>
      <c r="D1619" s="1">
        <v>75374</v>
      </c>
      <c r="E1619" s="1">
        <v>1115565</v>
      </c>
      <c r="F1619" s="2">
        <v>43972</v>
      </c>
    </row>
    <row r="1620" spans="1:6" x14ac:dyDescent="0.3">
      <c r="A1620">
        <v>2017</v>
      </c>
      <c r="B1620" t="s">
        <v>54</v>
      </c>
      <c r="C1620" t="s">
        <v>37</v>
      </c>
      <c r="D1620" s="1">
        <v>7674</v>
      </c>
      <c r="E1620" s="1">
        <v>76263</v>
      </c>
      <c r="F1620" s="2">
        <v>42503</v>
      </c>
    </row>
    <row r="1621" spans="1:6" x14ac:dyDescent="0.3">
      <c r="A1621">
        <v>2017</v>
      </c>
      <c r="B1621" t="s">
        <v>54</v>
      </c>
      <c r="C1621" t="s">
        <v>38</v>
      </c>
      <c r="D1621" s="1">
        <v>29784</v>
      </c>
      <c r="E1621" s="1">
        <v>395329</v>
      </c>
      <c r="F1621" s="2">
        <v>38973</v>
      </c>
    </row>
    <row r="1622" spans="1:6" x14ac:dyDescent="0.3">
      <c r="A1622">
        <v>2017</v>
      </c>
      <c r="B1622" t="s">
        <v>54</v>
      </c>
      <c r="C1622" t="s">
        <v>39</v>
      </c>
      <c r="D1622" s="1">
        <v>8036</v>
      </c>
      <c r="E1622" s="1">
        <v>86427</v>
      </c>
      <c r="F1622" s="2">
        <v>38278</v>
      </c>
    </row>
    <row r="1623" spans="1:6" x14ac:dyDescent="0.3">
      <c r="A1623">
        <v>2017</v>
      </c>
      <c r="B1623" t="s">
        <v>54</v>
      </c>
      <c r="C1623" t="s">
        <v>40</v>
      </c>
      <c r="D1623" s="1">
        <v>39250</v>
      </c>
      <c r="E1623" s="1">
        <v>618046</v>
      </c>
      <c r="F1623" s="2">
        <v>44773</v>
      </c>
    </row>
    <row r="1624" spans="1:6" x14ac:dyDescent="0.3">
      <c r="A1624">
        <v>2017</v>
      </c>
      <c r="B1624" t="s">
        <v>54</v>
      </c>
      <c r="C1624" t="s">
        <v>41</v>
      </c>
      <c r="D1624" s="1">
        <v>145842</v>
      </c>
      <c r="E1624" s="1">
        <v>2432880</v>
      </c>
      <c r="F1624" s="2">
        <v>50316</v>
      </c>
    </row>
    <row r="1625" spans="1:6" x14ac:dyDescent="0.3">
      <c r="A1625">
        <v>2017</v>
      </c>
      <c r="B1625" t="s">
        <v>54</v>
      </c>
      <c r="C1625" t="s">
        <v>42</v>
      </c>
      <c r="D1625" s="1">
        <v>19048</v>
      </c>
      <c r="E1625" s="1">
        <v>276552</v>
      </c>
      <c r="F1625" s="2">
        <v>42378</v>
      </c>
    </row>
    <row r="1626" spans="1:6" x14ac:dyDescent="0.3">
      <c r="A1626">
        <v>2017</v>
      </c>
      <c r="B1626" t="s">
        <v>54</v>
      </c>
      <c r="C1626" t="s">
        <v>43</v>
      </c>
      <c r="D1626" s="1">
        <v>5138</v>
      </c>
      <c r="E1626" s="1">
        <v>55012</v>
      </c>
      <c r="F1626" s="2">
        <v>38650</v>
      </c>
    </row>
    <row r="1627" spans="1:6" x14ac:dyDescent="0.3">
      <c r="A1627">
        <v>2017</v>
      </c>
      <c r="B1627" t="s">
        <v>54</v>
      </c>
      <c r="C1627" t="s">
        <v>44</v>
      </c>
      <c r="D1627" s="1">
        <v>42996</v>
      </c>
      <c r="E1627" s="1">
        <v>652711</v>
      </c>
      <c r="F1627" s="2">
        <v>42291</v>
      </c>
    </row>
    <row r="1628" spans="1:6" x14ac:dyDescent="0.3">
      <c r="A1628">
        <v>2017</v>
      </c>
      <c r="B1628" t="s">
        <v>54</v>
      </c>
      <c r="C1628" t="s">
        <v>45</v>
      </c>
      <c r="D1628" s="1">
        <v>39715</v>
      </c>
      <c r="E1628" s="1">
        <v>610599</v>
      </c>
      <c r="F1628" s="2">
        <v>58924</v>
      </c>
    </row>
    <row r="1629" spans="1:6" x14ac:dyDescent="0.3">
      <c r="A1629">
        <v>2017</v>
      </c>
      <c r="B1629" t="s">
        <v>54</v>
      </c>
      <c r="C1629" t="s">
        <v>46</v>
      </c>
      <c r="D1629" s="1">
        <v>10925</v>
      </c>
      <c r="E1629" s="1">
        <v>129300</v>
      </c>
      <c r="F1629" s="2">
        <v>37489</v>
      </c>
    </row>
    <row r="1630" spans="1:6" x14ac:dyDescent="0.3">
      <c r="A1630">
        <v>2017</v>
      </c>
      <c r="B1630" t="s">
        <v>54</v>
      </c>
      <c r="C1630" t="s">
        <v>47</v>
      </c>
      <c r="D1630" s="1">
        <v>35433</v>
      </c>
      <c r="E1630" s="1">
        <v>539603</v>
      </c>
      <c r="F1630" s="2">
        <v>39831</v>
      </c>
    </row>
    <row r="1631" spans="1:6" x14ac:dyDescent="0.3">
      <c r="A1631">
        <v>2017</v>
      </c>
      <c r="B1631" t="s">
        <v>54</v>
      </c>
      <c r="C1631" t="s">
        <v>48</v>
      </c>
      <c r="D1631" s="1">
        <v>4822</v>
      </c>
      <c r="E1631" s="1">
        <v>49799</v>
      </c>
      <c r="F1631" s="2">
        <v>40999</v>
      </c>
    </row>
    <row r="1632" spans="1:6" x14ac:dyDescent="0.3">
      <c r="A1632">
        <v>2017</v>
      </c>
      <c r="B1632" t="s">
        <v>53</v>
      </c>
      <c r="C1632" t="s">
        <v>1</v>
      </c>
      <c r="D1632" s="1">
        <v>1969</v>
      </c>
      <c r="E1632" s="1">
        <v>20807</v>
      </c>
      <c r="F1632" s="2">
        <v>58932</v>
      </c>
    </row>
    <row r="1633" spans="1:6" x14ac:dyDescent="0.3">
      <c r="A1633">
        <v>2017</v>
      </c>
      <c r="B1633" t="s">
        <v>53</v>
      </c>
      <c r="C1633" t="s">
        <v>2</v>
      </c>
      <c r="D1633" s="1">
        <v>2461</v>
      </c>
      <c r="E1633" s="1">
        <v>44962</v>
      </c>
      <c r="F1633" s="2">
        <v>71171</v>
      </c>
    </row>
    <row r="1634" spans="1:6" x14ac:dyDescent="0.3">
      <c r="A1634">
        <v>2017</v>
      </c>
      <c r="B1634" t="s">
        <v>53</v>
      </c>
      <c r="C1634" t="s">
        <v>3</v>
      </c>
      <c r="D1634" s="1">
        <v>1123</v>
      </c>
      <c r="E1634" s="1">
        <v>12766</v>
      </c>
      <c r="F1634" s="2">
        <v>56682</v>
      </c>
    </row>
    <row r="1635" spans="1:6" x14ac:dyDescent="0.3">
      <c r="A1635">
        <v>2017</v>
      </c>
      <c r="B1635" t="s">
        <v>53</v>
      </c>
      <c r="C1635" t="s">
        <v>4</v>
      </c>
      <c r="D1635" s="1">
        <v>22519</v>
      </c>
      <c r="E1635" s="1">
        <v>513029</v>
      </c>
      <c r="F1635" s="2">
        <v>172309</v>
      </c>
    </row>
    <row r="1636" spans="1:6" x14ac:dyDescent="0.3">
      <c r="A1636">
        <v>2017</v>
      </c>
      <c r="B1636" t="s">
        <v>53</v>
      </c>
      <c r="C1636" t="s">
        <v>5</v>
      </c>
      <c r="D1636" s="1">
        <v>3891</v>
      </c>
      <c r="E1636" s="1">
        <v>71641</v>
      </c>
      <c r="F1636" s="2">
        <v>100781</v>
      </c>
    </row>
    <row r="1637" spans="1:6" x14ac:dyDescent="0.3">
      <c r="A1637">
        <v>2017</v>
      </c>
      <c r="B1637" t="s">
        <v>53</v>
      </c>
      <c r="C1637" t="s">
        <v>6</v>
      </c>
      <c r="D1637" s="1">
        <v>2146</v>
      </c>
      <c r="E1637" s="1">
        <v>31542</v>
      </c>
      <c r="F1637" s="2">
        <v>103094</v>
      </c>
    </row>
    <row r="1638" spans="1:6" x14ac:dyDescent="0.3">
      <c r="A1638">
        <v>2017</v>
      </c>
      <c r="B1638" t="s">
        <v>53</v>
      </c>
      <c r="C1638" t="s">
        <v>7</v>
      </c>
      <c r="D1638">
        <v>409</v>
      </c>
      <c r="E1638" s="1">
        <v>4560</v>
      </c>
      <c r="F1638" s="2">
        <v>64686</v>
      </c>
    </row>
    <row r="1639" spans="1:6" x14ac:dyDescent="0.3">
      <c r="A1639">
        <v>2017</v>
      </c>
      <c r="B1639" t="s">
        <v>53</v>
      </c>
      <c r="C1639" t="s">
        <v>8</v>
      </c>
      <c r="D1639" s="1">
        <v>10983</v>
      </c>
      <c r="E1639" s="1">
        <v>138039</v>
      </c>
      <c r="F1639" s="2">
        <v>80305</v>
      </c>
    </row>
    <row r="1640" spans="1:6" x14ac:dyDescent="0.3">
      <c r="A1640">
        <v>2017</v>
      </c>
      <c r="B1640" t="s">
        <v>53</v>
      </c>
      <c r="C1640" t="s">
        <v>9</v>
      </c>
      <c r="D1640" s="1">
        <v>4911</v>
      </c>
      <c r="E1640" s="1">
        <v>116074</v>
      </c>
      <c r="F1640" s="2">
        <v>96306</v>
      </c>
    </row>
    <row r="1641" spans="1:6" x14ac:dyDescent="0.3">
      <c r="A1641">
        <v>2017</v>
      </c>
      <c r="B1641" t="s">
        <v>53</v>
      </c>
      <c r="C1641" t="s">
        <v>10</v>
      </c>
      <c r="D1641" s="1">
        <v>1175</v>
      </c>
      <c r="E1641" s="1">
        <v>8923</v>
      </c>
      <c r="F1641" s="2">
        <v>51032</v>
      </c>
    </row>
    <row r="1642" spans="1:6" x14ac:dyDescent="0.3">
      <c r="A1642">
        <v>2017</v>
      </c>
      <c r="B1642" t="s">
        <v>53</v>
      </c>
      <c r="C1642" t="s">
        <v>11</v>
      </c>
      <c r="D1642" s="1">
        <v>6534</v>
      </c>
      <c r="E1642" s="1">
        <v>96181</v>
      </c>
      <c r="F1642" s="2">
        <v>85328</v>
      </c>
    </row>
    <row r="1643" spans="1:6" x14ac:dyDescent="0.3">
      <c r="A1643">
        <v>2017</v>
      </c>
      <c r="B1643" t="s">
        <v>53</v>
      </c>
      <c r="C1643" t="s">
        <v>12</v>
      </c>
      <c r="D1643" s="1">
        <v>2019</v>
      </c>
      <c r="E1643" s="1">
        <v>31465</v>
      </c>
      <c r="F1643" s="2">
        <v>59391</v>
      </c>
    </row>
    <row r="1644" spans="1:6" x14ac:dyDescent="0.3">
      <c r="A1644">
        <v>2017</v>
      </c>
      <c r="B1644" t="s">
        <v>53</v>
      </c>
      <c r="C1644" t="s">
        <v>13</v>
      </c>
      <c r="D1644" s="1">
        <v>1698</v>
      </c>
      <c r="E1644" s="1">
        <v>21891</v>
      </c>
      <c r="F1644" s="2">
        <v>55957</v>
      </c>
    </row>
    <row r="1645" spans="1:6" x14ac:dyDescent="0.3">
      <c r="A1645">
        <v>2017</v>
      </c>
      <c r="B1645" t="s">
        <v>53</v>
      </c>
      <c r="C1645" t="s">
        <v>14</v>
      </c>
      <c r="D1645" s="1">
        <v>1260</v>
      </c>
      <c r="E1645" s="1">
        <v>19279</v>
      </c>
      <c r="F1645" s="2">
        <v>61084</v>
      </c>
    </row>
    <row r="1646" spans="1:6" x14ac:dyDescent="0.3">
      <c r="A1646">
        <v>2017</v>
      </c>
      <c r="B1646" t="s">
        <v>53</v>
      </c>
      <c r="C1646" t="s">
        <v>15</v>
      </c>
      <c r="D1646" s="1">
        <v>1697</v>
      </c>
      <c r="E1646" s="1">
        <v>22698</v>
      </c>
      <c r="F1646" s="2">
        <v>54857</v>
      </c>
    </row>
    <row r="1647" spans="1:6" x14ac:dyDescent="0.3">
      <c r="A1647">
        <v>2017</v>
      </c>
      <c r="B1647" t="s">
        <v>53</v>
      </c>
      <c r="C1647" t="s">
        <v>16</v>
      </c>
      <c r="D1647" s="1">
        <v>1650</v>
      </c>
      <c r="E1647" s="1">
        <v>22941</v>
      </c>
      <c r="F1647" s="2">
        <v>55038</v>
      </c>
    </row>
    <row r="1648" spans="1:6" x14ac:dyDescent="0.3">
      <c r="A1648">
        <v>2017</v>
      </c>
      <c r="B1648" t="s">
        <v>53</v>
      </c>
      <c r="C1648" t="s">
        <v>17</v>
      </c>
      <c r="D1648">
        <v>843</v>
      </c>
      <c r="E1648" s="1">
        <v>7340</v>
      </c>
      <c r="F1648" s="2">
        <v>52561</v>
      </c>
    </row>
    <row r="1649" spans="1:6" x14ac:dyDescent="0.3">
      <c r="A1649">
        <v>2017</v>
      </c>
      <c r="B1649" t="s">
        <v>53</v>
      </c>
      <c r="C1649" t="s">
        <v>18</v>
      </c>
      <c r="D1649" s="1">
        <v>2719</v>
      </c>
      <c r="E1649" s="1">
        <v>37583</v>
      </c>
      <c r="F1649" s="2">
        <v>88009</v>
      </c>
    </row>
    <row r="1650" spans="1:6" x14ac:dyDescent="0.3">
      <c r="A1650">
        <v>2017</v>
      </c>
      <c r="B1650" t="s">
        <v>53</v>
      </c>
      <c r="C1650" t="s">
        <v>19</v>
      </c>
      <c r="D1650" s="1">
        <v>5143</v>
      </c>
      <c r="E1650" s="1">
        <v>91861</v>
      </c>
      <c r="F1650" s="2">
        <v>114166</v>
      </c>
    </row>
    <row r="1651" spans="1:6" x14ac:dyDescent="0.3">
      <c r="A1651">
        <v>2017</v>
      </c>
      <c r="B1651" t="s">
        <v>53</v>
      </c>
      <c r="C1651" t="s">
        <v>20</v>
      </c>
      <c r="D1651" s="1">
        <v>5934</v>
      </c>
      <c r="E1651" s="1">
        <v>56524</v>
      </c>
      <c r="F1651" s="2">
        <v>70884</v>
      </c>
    </row>
    <row r="1652" spans="1:6" x14ac:dyDescent="0.3">
      <c r="A1652">
        <v>2017</v>
      </c>
      <c r="B1652" t="s">
        <v>53</v>
      </c>
      <c r="C1652" t="s">
        <v>21</v>
      </c>
      <c r="D1652" s="1">
        <v>3663</v>
      </c>
      <c r="E1652" s="1">
        <v>50310</v>
      </c>
      <c r="F1652" s="2">
        <v>75459</v>
      </c>
    </row>
    <row r="1653" spans="1:6" x14ac:dyDescent="0.3">
      <c r="A1653">
        <v>2017</v>
      </c>
      <c r="B1653" t="s">
        <v>53</v>
      </c>
      <c r="C1653" t="s">
        <v>22</v>
      </c>
      <c r="D1653">
        <v>962</v>
      </c>
      <c r="E1653" s="1">
        <v>11593</v>
      </c>
      <c r="F1653" s="2">
        <v>48002</v>
      </c>
    </row>
    <row r="1654" spans="1:6" x14ac:dyDescent="0.3">
      <c r="A1654">
        <v>2017</v>
      </c>
      <c r="B1654" t="s">
        <v>53</v>
      </c>
      <c r="C1654" t="s">
        <v>23</v>
      </c>
      <c r="D1654" s="1">
        <v>3051</v>
      </c>
      <c r="E1654" s="1">
        <v>48249</v>
      </c>
      <c r="F1654" s="2">
        <v>73665</v>
      </c>
    </row>
    <row r="1655" spans="1:6" x14ac:dyDescent="0.3">
      <c r="A1655">
        <v>2017</v>
      </c>
      <c r="B1655" t="s">
        <v>53</v>
      </c>
      <c r="C1655" t="s">
        <v>24</v>
      </c>
      <c r="D1655">
        <v>759</v>
      </c>
      <c r="E1655" s="1">
        <v>6394</v>
      </c>
      <c r="F1655" s="2">
        <v>51903</v>
      </c>
    </row>
    <row r="1656" spans="1:6" x14ac:dyDescent="0.3">
      <c r="A1656">
        <v>2017</v>
      </c>
      <c r="B1656" t="s">
        <v>53</v>
      </c>
      <c r="C1656" t="s">
        <v>25</v>
      </c>
      <c r="D1656">
        <v>964</v>
      </c>
      <c r="E1656" s="1">
        <v>18204</v>
      </c>
      <c r="F1656" s="2">
        <v>61365</v>
      </c>
    </row>
    <row r="1657" spans="1:6" x14ac:dyDescent="0.3">
      <c r="A1657">
        <v>2017</v>
      </c>
      <c r="B1657" t="s">
        <v>53</v>
      </c>
      <c r="C1657" t="s">
        <v>26</v>
      </c>
      <c r="D1657" s="1">
        <v>1440</v>
      </c>
      <c r="E1657" s="1">
        <v>14735</v>
      </c>
      <c r="F1657" s="2">
        <v>65866</v>
      </c>
    </row>
    <row r="1658" spans="1:6" x14ac:dyDescent="0.3">
      <c r="A1658">
        <v>2017</v>
      </c>
      <c r="B1658" t="s">
        <v>53</v>
      </c>
      <c r="C1658" t="s">
        <v>27</v>
      </c>
      <c r="D1658">
        <v>843</v>
      </c>
      <c r="E1658" s="1">
        <v>12554</v>
      </c>
      <c r="F1658" s="2">
        <v>88119</v>
      </c>
    </row>
    <row r="1659" spans="1:6" x14ac:dyDescent="0.3">
      <c r="A1659">
        <v>2017</v>
      </c>
      <c r="B1659" t="s">
        <v>53</v>
      </c>
      <c r="C1659" t="s">
        <v>28</v>
      </c>
      <c r="D1659" s="1">
        <v>3595</v>
      </c>
      <c r="E1659" s="1">
        <v>70379</v>
      </c>
      <c r="F1659" s="2">
        <v>108638</v>
      </c>
    </row>
    <row r="1660" spans="1:6" x14ac:dyDescent="0.3">
      <c r="A1660">
        <v>2017</v>
      </c>
      <c r="B1660" t="s">
        <v>53</v>
      </c>
      <c r="C1660" t="s">
        <v>29</v>
      </c>
      <c r="D1660">
        <v>929</v>
      </c>
      <c r="E1660" s="1">
        <v>12398</v>
      </c>
      <c r="F1660" s="2">
        <v>51009</v>
      </c>
    </row>
    <row r="1661" spans="1:6" x14ac:dyDescent="0.3">
      <c r="A1661">
        <v>2017</v>
      </c>
      <c r="B1661" t="s">
        <v>53</v>
      </c>
      <c r="C1661" t="s">
        <v>30</v>
      </c>
      <c r="D1661" s="1">
        <v>12397</v>
      </c>
      <c r="E1661" s="1">
        <v>269233</v>
      </c>
      <c r="F1661" s="2">
        <v>119508</v>
      </c>
    </row>
    <row r="1662" spans="1:6" x14ac:dyDescent="0.3">
      <c r="A1662">
        <v>2017</v>
      </c>
      <c r="B1662" t="s">
        <v>53</v>
      </c>
      <c r="C1662" t="s">
        <v>31</v>
      </c>
      <c r="D1662" s="1">
        <v>5042</v>
      </c>
      <c r="E1662" s="1">
        <v>78826</v>
      </c>
      <c r="F1662" s="2">
        <v>80496</v>
      </c>
    </row>
    <row r="1663" spans="1:6" x14ac:dyDescent="0.3">
      <c r="A1663">
        <v>2017</v>
      </c>
      <c r="B1663" t="s">
        <v>53</v>
      </c>
      <c r="C1663" t="s">
        <v>32</v>
      </c>
      <c r="D1663">
        <v>396</v>
      </c>
      <c r="E1663" s="1">
        <v>6502</v>
      </c>
      <c r="F1663" s="2">
        <v>65114</v>
      </c>
    </row>
    <row r="1664" spans="1:6" x14ac:dyDescent="0.3">
      <c r="A1664">
        <v>2017</v>
      </c>
      <c r="B1664" t="s">
        <v>53</v>
      </c>
      <c r="C1664" t="s">
        <v>33</v>
      </c>
      <c r="D1664" s="1">
        <v>4456</v>
      </c>
      <c r="E1664" s="1">
        <v>71562</v>
      </c>
      <c r="F1664" s="2">
        <v>67912</v>
      </c>
    </row>
    <row r="1665" spans="1:6" x14ac:dyDescent="0.3">
      <c r="A1665">
        <v>2017</v>
      </c>
      <c r="B1665" t="s">
        <v>53</v>
      </c>
      <c r="C1665" t="s">
        <v>34</v>
      </c>
      <c r="D1665" s="1">
        <v>1491</v>
      </c>
      <c r="E1665" s="1">
        <v>20417</v>
      </c>
      <c r="F1665" s="2">
        <v>57922</v>
      </c>
    </row>
    <row r="1666" spans="1:6" x14ac:dyDescent="0.3">
      <c r="A1666">
        <v>2017</v>
      </c>
      <c r="B1666" t="s">
        <v>53</v>
      </c>
      <c r="C1666" t="s">
        <v>35</v>
      </c>
      <c r="D1666" s="1">
        <v>3521</v>
      </c>
      <c r="E1666" s="1">
        <v>34177</v>
      </c>
      <c r="F1666" s="2">
        <v>80210</v>
      </c>
    </row>
    <row r="1667" spans="1:6" x14ac:dyDescent="0.3">
      <c r="A1667">
        <v>2017</v>
      </c>
      <c r="B1667" t="s">
        <v>53</v>
      </c>
      <c r="C1667" t="s">
        <v>36</v>
      </c>
      <c r="D1667" s="1">
        <v>4664</v>
      </c>
      <c r="E1667" s="1">
        <v>83352</v>
      </c>
      <c r="F1667" s="2">
        <v>78987</v>
      </c>
    </row>
    <row r="1668" spans="1:6" x14ac:dyDescent="0.3">
      <c r="A1668">
        <v>2017</v>
      </c>
      <c r="B1668" t="s">
        <v>53</v>
      </c>
      <c r="C1668" t="s">
        <v>37</v>
      </c>
      <c r="D1668">
        <v>745</v>
      </c>
      <c r="E1668" s="1">
        <v>6125</v>
      </c>
      <c r="F1668" s="2">
        <v>70660</v>
      </c>
    </row>
    <row r="1669" spans="1:6" x14ac:dyDescent="0.3">
      <c r="A1669">
        <v>2017</v>
      </c>
      <c r="B1669" t="s">
        <v>53</v>
      </c>
      <c r="C1669" t="s">
        <v>38</v>
      </c>
      <c r="D1669" s="1">
        <v>2430</v>
      </c>
      <c r="E1669" s="1">
        <v>27428</v>
      </c>
      <c r="F1669" s="2">
        <v>61428</v>
      </c>
    </row>
    <row r="1670" spans="1:6" x14ac:dyDescent="0.3">
      <c r="A1670">
        <v>2017</v>
      </c>
      <c r="B1670" t="s">
        <v>53</v>
      </c>
      <c r="C1670" t="s">
        <v>39</v>
      </c>
      <c r="D1670">
        <v>561</v>
      </c>
      <c r="E1670" s="1">
        <v>5720</v>
      </c>
      <c r="F1670" s="2">
        <v>47231</v>
      </c>
    </row>
    <row r="1671" spans="1:6" x14ac:dyDescent="0.3">
      <c r="A1671">
        <v>2017</v>
      </c>
      <c r="B1671" t="s">
        <v>53</v>
      </c>
      <c r="C1671" t="s">
        <v>40</v>
      </c>
      <c r="D1671" s="1">
        <v>3260</v>
      </c>
      <c r="E1671" s="1">
        <v>45482</v>
      </c>
      <c r="F1671" s="2">
        <v>68381</v>
      </c>
    </row>
    <row r="1672" spans="1:6" x14ac:dyDescent="0.3">
      <c r="A1672">
        <v>2017</v>
      </c>
      <c r="B1672" t="s">
        <v>53</v>
      </c>
      <c r="C1672" t="s">
        <v>41</v>
      </c>
      <c r="D1672" s="1">
        <v>9521</v>
      </c>
      <c r="E1672" s="1">
        <v>201873</v>
      </c>
      <c r="F1672" s="2">
        <v>84394</v>
      </c>
    </row>
    <row r="1673" spans="1:6" x14ac:dyDescent="0.3">
      <c r="A1673">
        <v>2017</v>
      </c>
      <c r="B1673" t="s">
        <v>53</v>
      </c>
      <c r="C1673" t="s">
        <v>42</v>
      </c>
      <c r="D1673" s="1">
        <v>2347</v>
      </c>
      <c r="E1673" s="1">
        <v>37185</v>
      </c>
      <c r="F1673" s="2">
        <v>71167</v>
      </c>
    </row>
    <row r="1674" spans="1:6" x14ac:dyDescent="0.3">
      <c r="A1674">
        <v>2017</v>
      </c>
      <c r="B1674" t="s">
        <v>53</v>
      </c>
      <c r="C1674" t="s">
        <v>43</v>
      </c>
      <c r="D1674">
        <v>503</v>
      </c>
      <c r="E1674" s="1">
        <v>4478</v>
      </c>
      <c r="F1674" s="2">
        <v>58372</v>
      </c>
    </row>
    <row r="1675" spans="1:6" x14ac:dyDescent="0.3">
      <c r="A1675">
        <v>2017</v>
      </c>
      <c r="B1675" t="s">
        <v>53</v>
      </c>
      <c r="C1675" t="s">
        <v>44</v>
      </c>
      <c r="D1675" s="1">
        <v>4222</v>
      </c>
      <c r="E1675" s="1">
        <v>67623</v>
      </c>
      <c r="F1675" s="2">
        <v>98219</v>
      </c>
    </row>
    <row r="1676" spans="1:6" x14ac:dyDescent="0.3">
      <c r="A1676">
        <v>2017</v>
      </c>
      <c r="B1676" t="s">
        <v>53</v>
      </c>
      <c r="C1676" t="s">
        <v>45</v>
      </c>
      <c r="D1676" s="1">
        <v>4271</v>
      </c>
      <c r="E1676" s="1">
        <v>125798</v>
      </c>
      <c r="F1676" s="2">
        <v>172513</v>
      </c>
    </row>
    <row r="1677" spans="1:6" x14ac:dyDescent="0.3">
      <c r="A1677">
        <v>2017</v>
      </c>
      <c r="B1677" t="s">
        <v>53</v>
      </c>
      <c r="C1677" t="s">
        <v>46</v>
      </c>
      <c r="D1677">
        <v>764</v>
      </c>
      <c r="E1677" s="1">
        <v>8615</v>
      </c>
      <c r="F1677" s="2">
        <v>50474</v>
      </c>
    </row>
    <row r="1678" spans="1:6" x14ac:dyDescent="0.3">
      <c r="A1678">
        <v>2017</v>
      </c>
      <c r="B1678" t="s">
        <v>53</v>
      </c>
      <c r="C1678" t="s">
        <v>47</v>
      </c>
      <c r="D1678" s="1">
        <v>2126</v>
      </c>
      <c r="E1678" s="1">
        <v>47658</v>
      </c>
      <c r="F1678" s="2">
        <v>71912</v>
      </c>
    </row>
    <row r="1679" spans="1:6" x14ac:dyDescent="0.3">
      <c r="A1679">
        <v>2017</v>
      </c>
      <c r="B1679" t="s">
        <v>53</v>
      </c>
      <c r="C1679" t="s">
        <v>48</v>
      </c>
      <c r="D1679">
        <v>389</v>
      </c>
      <c r="E1679" s="1">
        <v>3680</v>
      </c>
      <c r="F1679" s="2">
        <v>46375</v>
      </c>
    </row>
    <row r="1680" spans="1:6" x14ac:dyDescent="0.3">
      <c r="A1680">
        <v>2017</v>
      </c>
      <c r="B1680" t="s">
        <v>56</v>
      </c>
      <c r="C1680" t="s">
        <v>1</v>
      </c>
      <c r="D1680" s="1">
        <v>13089</v>
      </c>
      <c r="E1680" s="1">
        <v>94756</v>
      </c>
      <c r="F1680" s="2">
        <v>66324</v>
      </c>
    </row>
    <row r="1681" spans="1:6" x14ac:dyDescent="0.3">
      <c r="A1681">
        <v>2017</v>
      </c>
      <c r="B1681" t="s">
        <v>56</v>
      </c>
      <c r="C1681" t="s">
        <v>2</v>
      </c>
      <c r="D1681" s="1">
        <v>15754</v>
      </c>
      <c r="E1681" s="1">
        <v>206540</v>
      </c>
      <c r="F1681" s="2">
        <v>68059</v>
      </c>
    </row>
    <row r="1682" spans="1:6" x14ac:dyDescent="0.3">
      <c r="A1682">
        <v>2017</v>
      </c>
      <c r="B1682" t="s">
        <v>56</v>
      </c>
      <c r="C1682" t="s">
        <v>3</v>
      </c>
      <c r="D1682" s="1">
        <v>8251</v>
      </c>
      <c r="E1682" s="1">
        <v>49596</v>
      </c>
      <c r="F1682" s="2">
        <v>55939</v>
      </c>
    </row>
    <row r="1683" spans="1:6" x14ac:dyDescent="0.3">
      <c r="A1683">
        <v>2017</v>
      </c>
      <c r="B1683" t="s">
        <v>56</v>
      </c>
      <c r="C1683" t="s">
        <v>4</v>
      </c>
      <c r="D1683" s="1">
        <v>98024</v>
      </c>
      <c r="E1683" s="1">
        <v>827494</v>
      </c>
      <c r="F1683" s="2">
        <v>104466</v>
      </c>
    </row>
    <row r="1684" spans="1:6" x14ac:dyDescent="0.3">
      <c r="A1684">
        <v>2017</v>
      </c>
      <c r="B1684" t="s">
        <v>56</v>
      </c>
      <c r="C1684" t="s">
        <v>5</v>
      </c>
      <c r="D1684" s="1">
        <v>22552</v>
      </c>
      <c r="E1684" s="1">
        <v>161870</v>
      </c>
      <c r="F1684" s="2">
        <v>81536</v>
      </c>
    </row>
    <row r="1685" spans="1:6" x14ac:dyDescent="0.3">
      <c r="A1685">
        <v>2017</v>
      </c>
      <c r="B1685" t="s">
        <v>56</v>
      </c>
      <c r="C1685" t="s">
        <v>6</v>
      </c>
      <c r="D1685" s="1">
        <v>10779</v>
      </c>
      <c r="E1685" s="1">
        <v>126051</v>
      </c>
      <c r="F1685" s="2">
        <v>152598</v>
      </c>
    </row>
    <row r="1686" spans="1:6" x14ac:dyDescent="0.3">
      <c r="A1686">
        <v>2017</v>
      </c>
      <c r="B1686" t="s">
        <v>56</v>
      </c>
      <c r="C1686" t="s">
        <v>7</v>
      </c>
      <c r="D1686" s="1">
        <v>2800</v>
      </c>
      <c r="E1686" s="1">
        <v>47894</v>
      </c>
      <c r="F1686" s="2">
        <v>92267</v>
      </c>
    </row>
    <row r="1687" spans="1:6" x14ac:dyDescent="0.3">
      <c r="A1687">
        <v>2017</v>
      </c>
      <c r="B1687" t="s">
        <v>56</v>
      </c>
      <c r="C1687" t="s">
        <v>8</v>
      </c>
      <c r="D1687" s="1">
        <v>71616</v>
      </c>
      <c r="E1687" s="1">
        <v>556510</v>
      </c>
      <c r="F1687" s="2">
        <v>72708</v>
      </c>
    </row>
    <row r="1688" spans="1:6" x14ac:dyDescent="0.3">
      <c r="A1688">
        <v>2017</v>
      </c>
      <c r="B1688" t="s">
        <v>56</v>
      </c>
      <c r="C1688" t="s">
        <v>9</v>
      </c>
      <c r="D1688" s="1">
        <v>25978</v>
      </c>
      <c r="E1688" s="1">
        <v>233995</v>
      </c>
      <c r="F1688" s="2">
        <v>81197</v>
      </c>
    </row>
    <row r="1689" spans="1:6" x14ac:dyDescent="0.3">
      <c r="A1689">
        <v>2017</v>
      </c>
      <c r="B1689" t="s">
        <v>56</v>
      </c>
      <c r="C1689" t="s">
        <v>10</v>
      </c>
      <c r="D1689" s="1">
        <v>5522</v>
      </c>
      <c r="E1689" s="1">
        <v>31064</v>
      </c>
      <c r="F1689" s="2">
        <v>53820</v>
      </c>
    </row>
    <row r="1690" spans="1:6" x14ac:dyDescent="0.3">
      <c r="A1690">
        <v>2017</v>
      </c>
      <c r="B1690" t="s">
        <v>56</v>
      </c>
      <c r="C1690" t="s">
        <v>11</v>
      </c>
      <c r="D1690" s="1">
        <v>32114</v>
      </c>
      <c r="E1690" s="1">
        <v>370517</v>
      </c>
      <c r="F1690" s="2">
        <v>104689</v>
      </c>
    </row>
    <row r="1691" spans="1:6" x14ac:dyDescent="0.3">
      <c r="A1691">
        <v>2017</v>
      </c>
      <c r="B1691" t="s">
        <v>56</v>
      </c>
      <c r="C1691" t="s">
        <v>12</v>
      </c>
      <c r="D1691" s="1">
        <v>16124</v>
      </c>
      <c r="E1691" s="1">
        <v>131758</v>
      </c>
      <c r="F1691" s="2">
        <v>62518</v>
      </c>
    </row>
    <row r="1692" spans="1:6" x14ac:dyDescent="0.3">
      <c r="A1692">
        <v>2017</v>
      </c>
      <c r="B1692" t="s">
        <v>56</v>
      </c>
      <c r="C1692" t="s">
        <v>13</v>
      </c>
      <c r="D1692" s="1">
        <v>9983</v>
      </c>
      <c r="E1692" s="1">
        <v>108983</v>
      </c>
      <c r="F1692" s="2">
        <v>71597</v>
      </c>
    </row>
    <row r="1693" spans="1:6" x14ac:dyDescent="0.3">
      <c r="A1693">
        <v>2017</v>
      </c>
      <c r="B1693" t="s">
        <v>56</v>
      </c>
      <c r="C1693" t="s">
        <v>14</v>
      </c>
      <c r="D1693" s="1">
        <v>8858</v>
      </c>
      <c r="E1693" s="1">
        <v>74321</v>
      </c>
      <c r="F1693" s="2">
        <v>65845</v>
      </c>
    </row>
    <row r="1694" spans="1:6" x14ac:dyDescent="0.3">
      <c r="A1694">
        <v>2017</v>
      </c>
      <c r="B1694" t="s">
        <v>56</v>
      </c>
      <c r="C1694" t="s">
        <v>15</v>
      </c>
      <c r="D1694" s="1">
        <v>10845</v>
      </c>
      <c r="E1694" s="1">
        <v>93126</v>
      </c>
      <c r="F1694" s="2">
        <v>64967</v>
      </c>
    </row>
    <row r="1695" spans="1:6" x14ac:dyDescent="0.3">
      <c r="A1695">
        <v>2017</v>
      </c>
      <c r="B1695" t="s">
        <v>56</v>
      </c>
      <c r="C1695" t="s">
        <v>16</v>
      </c>
      <c r="D1695" s="1">
        <v>13618</v>
      </c>
      <c r="E1695" s="1">
        <v>85771</v>
      </c>
      <c r="F1695" s="2">
        <v>59758</v>
      </c>
    </row>
    <row r="1696" spans="1:6" x14ac:dyDescent="0.3">
      <c r="A1696">
        <v>2017</v>
      </c>
      <c r="B1696" t="s">
        <v>56</v>
      </c>
      <c r="C1696" t="s">
        <v>17</v>
      </c>
      <c r="D1696" s="1">
        <v>3827</v>
      </c>
      <c r="E1696" s="1">
        <v>29417</v>
      </c>
      <c r="F1696" s="2">
        <v>65934</v>
      </c>
    </row>
    <row r="1697" spans="1:6" x14ac:dyDescent="0.3">
      <c r="A1697">
        <v>2017</v>
      </c>
      <c r="B1697" t="s">
        <v>56</v>
      </c>
      <c r="C1697" t="s">
        <v>18</v>
      </c>
      <c r="D1697" s="1">
        <v>15099</v>
      </c>
      <c r="E1697" s="1">
        <v>140287</v>
      </c>
      <c r="F1697" s="2">
        <v>90791</v>
      </c>
    </row>
    <row r="1698" spans="1:6" x14ac:dyDescent="0.3">
      <c r="A1698">
        <v>2017</v>
      </c>
      <c r="B1698" t="s">
        <v>56</v>
      </c>
      <c r="C1698" t="s">
        <v>19</v>
      </c>
      <c r="D1698" s="1">
        <v>17270</v>
      </c>
      <c r="E1698" s="1">
        <v>216567</v>
      </c>
      <c r="F1698" s="2">
        <v>136040</v>
      </c>
    </row>
    <row r="1699" spans="1:6" x14ac:dyDescent="0.3">
      <c r="A1699">
        <v>2017</v>
      </c>
      <c r="B1699" t="s">
        <v>56</v>
      </c>
      <c r="C1699" t="s">
        <v>20</v>
      </c>
      <c r="D1699" s="1">
        <v>18942</v>
      </c>
      <c r="E1699" s="1">
        <v>202358</v>
      </c>
      <c r="F1699" s="2">
        <v>69275</v>
      </c>
    </row>
    <row r="1700" spans="1:6" x14ac:dyDescent="0.3">
      <c r="A1700">
        <v>2017</v>
      </c>
      <c r="B1700" t="s">
        <v>56</v>
      </c>
      <c r="C1700" t="s">
        <v>21</v>
      </c>
      <c r="D1700" s="1">
        <v>15467</v>
      </c>
      <c r="E1700" s="1">
        <v>175945</v>
      </c>
      <c r="F1700" s="2">
        <v>91036</v>
      </c>
    </row>
    <row r="1701" spans="1:6" x14ac:dyDescent="0.3">
      <c r="A1701">
        <v>2017</v>
      </c>
      <c r="B1701" t="s">
        <v>56</v>
      </c>
      <c r="C1701" t="s">
        <v>22</v>
      </c>
      <c r="D1701" s="1">
        <v>7854</v>
      </c>
      <c r="E1701" s="1">
        <v>42981</v>
      </c>
      <c r="F1701" s="2">
        <v>51222</v>
      </c>
    </row>
    <row r="1702" spans="1:6" x14ac:dyDescent="0.3">
      <c r="A1702">
        <v>2017</v>
      </c>
      <c r="B1702" t="s">
        <v>56</v>
      </c>
      <c r="C1702" t="s">
        <v>23</v>
      </c>
      <c r="D1702" s="1">
        <v>17661</v>
      </c>
      <c r="E1702" s="1">
        <v>163353</v>
      </c>
      <c r="F1702" s="2">
        <v>68974</v>
      </c>
    </row>
    <row r="1703" spans="1:6" x14ac:dyDescent="0.3">
      <c r="A1703">
        <v>2017</v>
      </c>
      <c r="B1703" t="s">
        <v>56</v>
      </c>
      <c r="C1703" t="s">
        <v>24</v>
      </c>
      <c r="D1703" s="1">
        <v>4178</v>
      </c>
      <c r="E1703" s="1">
        <v>20935</v>
      </c>
      <c r="F1703" s="2">
        <v>56708</v>
      </c>
    </row>
    <row r="1704" spans="1:6" x14ac:dyDescent="0.3">
      <c r="A1704">
        <v>2017</v>
      </c>
      <c r="B1704" t="s">
        <v>56</v>
      </c>
      <c r="C1704" t="s">
        <v>25</v>
      </c>
      <c r="D1704" s="1">
        <v>6481</v>
      </c>
      <c r="E1704" s="1">
        <v>66237</v>
      </c>
      <c r="F1704" s="2">
        <v>63484</v>
      </c>
    </row>
    <row r="1705" spans="1:6" x14ac:dyDescent="0.3">
      <c r="A1705">
        <v>2017</v>
      </c>
      <c r="B1705" t="s">
        <v>56</v>
      </c>
      <c r="C1705" t="s">
        <v>26</v>
      </c>
      <c r="D1705" s="1">
        <v>8856</v>
      </c>
      <c r="E1705" s="1">
        <v>61375</v>
      </c>
      <c r="F1705" s="2">
        <v>63979</v>
      </c>
    </row>
    <row r="1706" spans="1:6" x14ac:dyDescent="0.3">
      <c r="A1706">
        <v>2017</v>
      </c>
      <c r="B1706" t="s">
        <v>56</v>
      </c>
      <c r="C1706" t="s">
        <v>27</v>
      </c>
      <c r="D1706" s="1">
        <v>3835</v>
      </c>
      <c r="E1706" s="1">
        <v>33894</v>
      </c>
      <c r="F1706" s="2">
        <v>91139</v>
      </c>
    </row>
    <row r="1707" spans="1:6" x14ac:dyDescent="0.3">
      <c r="A1707">
        <v>2017</v>
      </c>
      <c r="B1707" t="s">
        <v>56</v>
      </c>
      <c r="C1707" t="s">
        <v>28</v>
      </c>
      <c r="D1707" s="1">
        <v>19625</v>
      </c>
      <c r="E1707" s="1">
        <v>241026</v>
      </c>
      <c r="F1707" s="2">
        <v>111862</v>
      </c>
    </row>
    <row r="1708" spans="1:6" x14ac:dyDescent="0.3">
      <c r="A1708">
        <v>2017</v>
      </c>
      <c r="B1708" t="s">
        <v>56</v>
      </c>
      <c r="C1708" t="s">
        <v>29</v>
      </c>
      <c r="D1708" s="1">
        <v>5092</v>
      </c>
      <c r="E1708" s="1">
        <v>32604</v>
      </c>
      <c r="F1708" s="2">
        <v>53932</v>
      </c>
    </row>
    <row r="1709" spans="1:6" x14ac:dyDescent="0.3">
      <c r="A1709">
        <v>2017</v>
      </c>
      <c r="B1709" t="s">
        <v>56</v>
      </c>
      <c r="C1709" t="s">
        <v>30</v>
      </c>
      <c r="D1709" s="1">
        <v>65326</v>
      </c>
      <c r="E1709" s="1">
        <v>708995</v>
      </c>
      <c r="F1709" s="2">
        <v>189559</v>
      </c>
    </row>
    <row r="1710" spans="1:6" x14ac:dyDescent="0.3">
      <c r="A1710">
        <v>2017</v>
      </c>
      <c r="B1710" t="s">
        <v>56</v>
      </c>
      <c r="C1710" t="s">
        <v>31</v>
      </c>
      <c r="D1710" s="1">
        <v>27332</v>
      </c>
      <c r="E1710" s="1">
        <v>226679</v>
      </c>
      <c r="F1710" s="2">
        <v>82975</v>
      </c>
    </row>
    <row r="1711" spans="1:6" x14ac:dyDescent="0.3">
      <c r="A1711">
        <v>2017</v>
      </c>
      <c r="B1711" t="s">
        <v>56</v>
      </c>
      <c r="C1711" t="s">
        <v>32</v>
      </c>
      <c r="D1711" s="1">
        <v>2979</v>
      </c>
      <c r="E1711" s="1">
        <v>23135</v>
      </c>
      <c r="F1711" s="2">
        <v>60044</v>
      </c>
    </row>
    <row r="1712" spans="1:6" x14ac:dyDescent="0.3">
      <c r="A1712">
        <v>2017</v>
      </c>
      <c r="B1712" t="s">
        <v>56</v>
      </c>
      <c r="C1712" t="s">
        <v>33</v>
      </c>
      <c r="D1712" s="1">
        <v>28537</v>
      </c>
      <c r="E1712" s="1">
        <v>288615</v>
      </c>
      <c r="F1712" s="2">
        <v>69967</v>
      </c>
    </row>
    <row r="1713" spans="1:6" x14ac:dyDescent="0.3">
      <c r="A1713">
        <v>2017</v>
      </c>
      <c r="B1713" t="s">
        <v>56</v>
      </c>
      <c r="C1713" t="s">
        <v>34</v>
      </c>
      <c r="D1713" s="1">
        <v>11379</v>
      </c>
      <c r="E1713" s="1">
        <v>76757</v>
      </c>
      <c r="F1713" s="2">
        <v>56323</v>
      </c>
    </row>
    <row r="1714" spans="1:6" x14ac:dyDescent="0.3">
      <c r="A1714">
        <v>2017</v>
      </c>
      <c r="B1714" t="s">
        <v>56</v>
      </c>
      <c r="C1714" t="s">
        <v>35</v>
      </c>
      <c r="D1714" s="1">
        <v>12686</v>
      </c>
      <c r="E1714" s="1">
        <v>83715</v>
      </c>
      <c r="F1714" s="2">
        <v>67638</v>
      </c>
    </row>
    <row r="1715" spans="1:6" x14ac:dyDescent="0.3">
      <c r="A1715">
        <v>2017</v>
      </c>
      <c r="B1715" t="s">
        <v>56</v>
      </c>
      <c r="C1715" t="s">
        <v>36</v>
      </c>
      <c r="D1715" s="1">
        <v>28479</v>
      </c>
      <c r="E1715" s="1">
        <v>321121</v>
      </c>
      <c r="F1715" s="2">
        <v>85405</v>
      </c>
    </row>
    <row r="1716" spans="1:6" x14ac:dyDescent="0.3">
      <c r="A1716">
        <v>2017</v>
      </c>
      <c r="B1716" t="s">
        <v>56</v>
      </c>
      <c r="C1716" t="s">
        <v>37</v>
      </c>
      <c r="D1716" s="1">
        <v>2802</v>
      </c>
      <c r="E1716" s="1">
        <v>32758</v>
      </c>
      <c r="F1716" s="2">
        <v>89570</v>
      </c>
    </row>
    <row r="1717" spans="1:6" x14ac:dyDescent="0.3">
      <c r="A1717">
        <v>2017</v>
      </c>
      <c r="B1717" t="s">
        <v>56</v>
      </c>
      <c r="C1717" t="s">
        <v>38</v>
      </c>
      <c r="D1717" s="1">
        <v>12653</v>
      </c>
      <c r="E1717" s="1">
        <v>98790</v>
      </c>
      <c r="F1717" s="2">
        <v>59859</v>
      </c>
    </row>
    <row r="1718" spans="1:6" x14ac:dyDescent="0.3">
      <c r="A1718">
        <v>2017</v>
      </c>
      <c r="B1718" t="s">
        <v>56</v>
      </c>
      <c r="C1718" t="s">
        <v>39</v>
      </c>
      <c r="D1718" s="1">
        <v>3221</v>
      </c>
      <c r="E1718" s="1">
        <v>28761</v>
      </c>
      <c r="F1718" s="2">
        <v>57506</v>
      </c>
    </row>
    <row r="1719" spans="1:6" x14ac:dyDescent="0.3">
      <c r="A1719">
        <v>2017</v>
      </c>
      <c r="B1719" t="s">
        <v>56</v>
      </c>
      <c r="C1719" t="s">
        <v>40</v>
      </c>
      <c r="D1719" s="1">
        <v>15531</v>
      </c>
      <c r="E1719" s="1">
        <v>148433</v>
      </c>
      <c r="F1719" s="2">
        <v>71601</v>
      </c>
    </row>
    <row r="1720" spans="1:6" x14ac:dyDescent="0.3">
      <c r="A1720">
        <v>2017</v>
      </c>
      <c r="B1720" t="s">
        <v>56</v>
      </c>
      <c r="C1720" t="s">
        <v>41</v>
      </c>
      <c r="D1720" s="1">
        <v>71279</v>
      </c>
      <c r="E1720" s="1">
        <v>740328</v>
      </c>
      <c r="F1720" s="2">
        <v>80242</v>
      </c>
    </row>
    <row r="1721" spans="1:6" x14ac:dyDescent="0.3">
      <c r="A1721">
        <v>2017</v>
      </c>
      <c r="B1721" t="s">
        <v>56</v>
      </c>
      <c r="C1721" t="s">
        <v>42</v>
      </c>
      <c r="D1721" s="1">
        <v>11066</v>
      </c>
      <c r="E1721" s="1">
        <v>84072</v>
      </c>
      <c r="F1721" s="2">
        <v>64760</v>
      </c>
    </row>
    <row r="1722" spans="1:6" x14ac:dyDescent="0.3">
      <c r="A1722">
        <v>2017</v>
      </c>
      <c r="B1722" t="s">
        <v>56</v>
      </c>
      <c r="C1722" t="s">
        <v>43</v>
      </c>
      <c r="D1722" s="1">
        <v>1700</v>
      </c>
      <c r="E1722" s="1">
        <v>11731</v>
      </c>
      <c r="F1722" s="2">
        <v>70768</v>
      </c>
    </row>
    <row r="1723" spans="1:6" x14ac:dyDescent="0.3">
      <c r="A1723">
        <v>2017</v>
      </c>
      <c r="B1723" t="s">
        <v>56</v>
      </c>
      <c r="C1723" t="s">
        <v>44</v>
      </c>
      <c r="D1723" s="1">
        <v>21609</v>
      </c>
      <c r="E1723" s="1">
        <v>192079</v>
      </c>
      <c r="F1723" s="2">
        <v>82201</v>
      </c>
    </row>
    <row r="1724" spans="1:6" x14ac:dyDescent="0.3">
      <c r="A1724">
        <v>2017</v>
      </c>
      <c r="B1724" t="s">
        <v>56</v>
      </c>
      <c r="C1724" t="s">
        <v>45</v>
      </c>
      <c r="D1724" s="1">
        <v>17184</v>
      </c>
      <c r="E1724" s="1">
        <v>144458</v>
      </c>
      <c r="F1724" s="2">
        <v>76957</v>
      </c>
    </row>
    <row r="1725" spans="1:6" x14ac:dyDescent="0.3">
      <c r="A1725">
        <v>2017</v>
      </c>
      <c r="B1725" t="s">
        <v>56</v>
      </c>
      <c r="C1725" t="s">
        <v>46</v>
      </c>
      <c r="D1725" s="1">
        <v>3992</v>
      </c>
      <c r="E1725" s="1">
        <v>24123</v>
      </c>
      <c r="F1725" s="2">
        <v>50354</v>
      </c>
    </row>
    <row r="1726" spans="1:6" x14ac:dyDescent="0.3">
      <c r="A1726">
        <v>2017</v>
      </c>
      <c r="B1726" t="s">
        <v>56</v>
      </c>
      <c r="C1726" t="s">
        <v>47</v>
      </c>
      <c r="D1726" s="1">
        <v>13244</v>
      </c>
      <c r="E1726" s="1">
        <v>148873</v>
      </c>
      <c r="F1726" s="2">
        <v>68759</v>
      </c>
    </row>
    <row r="1727" spans="1:6" x14ac:dyDescent="0.3">
      <c r="A1727">
        <v>2017</v>
      </c>
      <c r="B1727" t="s">
        <v>56</v>
      </c>
      <c r="C1727" t="s">
        <v>48</v>
      </c>
      <c r="D1727" s="1">
        <v>2248</v>
      </c>
      <c r="E1727" s="1">
        <v>10938</v>
      </c>
      <c r="F1727" s="2">
        <v>54692</v>
      </c>
    </row>
    <row r="1728" spans="1:6" x14ac:dyDescent="0.3">
      <c r="A1728">
        <v>2017</v>
      </c>
      <c r="B1728" t="s">
        <v>57</v>
      </c>
      <c r="C1728" t="s">
        <v>1</v>
      </c>
      <c r="D1728" s="1">
        <v>21426</v>
      </c>
      <c r="E1728" s="1">
        <v>239356</v>
      </c>
      <c r="F1728" s="2">
        <v>53774</v>
      </c>
    </row>
    <row r="1729" spans="1:6" x14ac:dyDescent="0.3">
      <c r="A1729">
        <v>2017</v>
      </c>
      <c r="B1729" t="s">
        <v>57</v>
      </c>
      <c r="C1729" t="s">
        <v>2</v>
      </c>
      <c r="D1729" s="1">
        <v>31059</v>
      </c>
      <c r="E1729" s="1">
        <v>417456</v>
      </c>
      <c r="F1729" s="2">
        <v>55334</v>
      </c>
    </row>
    <row r="1730" spans="1:6" x14ac:dyDescent="0.3">
      <c r="A1730">
        <v>2017</v>
      </c>
      <c r="B1730" t="s">
        <v>57</v>
      </c>
      <c r="C1730" t="s">
        <v>3</v>
      </c>
      <c r="D1730" s="1">
        <v>13845</v>
      </c>
      <c r="E1730" s="1">
        <v>144215</v>
      </c>
      <c r="F1730" s="2">
        <v>59263</v>
      </c>
    </row>
    <row r="1731" spans="1:6" x14ac:dyDescent="0.3">
      <c r="A1731">
        <v>2017</v>
      </c>
      <c r="B1731" t="s">
        <v>57</v>
      </c>
      <c r="C1731" t="s">
        <v>4</v>
      </c>
      <c r="D1731" s="1">
        <v>188712</v>
      </c>
      <c r="E1731" s="1">
        <v>2551444</v>
      </c>
      <c r="F1731" s="2">
        <v>86955</v>
      </c>
    </row>
    <row r="1732" spans="1:6" x14ac:dyDescent="0.3">
      <c r="A1732">
        <v>2017</v>
      </c>
      <c r="B1732" t="s">
        <v>57</v>
      </c>
      <c r="C1732" t="s">
        <v>5</v>
      </c>
      <c r="D1732" s="1">
        <v>50576</v>
      </c>
      <c r="E1732" s="1">
        <v>412889</v>
      </c>
      <c r="F1732" s="2">
        <v>78698</v>
      </c>
    </row>
    <row r="1733" spans="1:6" x14ac:dyDescent="0.3">
      <c r="A1733">
        <v>2017</v>
      </c>
      <c r="B1733" t="s">
        <v>57</v>
      </c>
      <c r="C1733" t="s">
        <v>6</v>
      </c>
      <c r="D1733" s="1">
        <v>22807</v>
      </c>
      <c r="E1733" s="1">
        <v>218450</v>
      </c>
      <c r="F1733" s="2">
        <v>87307</v>
      </c>
    </row>
    <row r="1734" spans="1:6" x14ac:dyDescent="0.3">
      <c r="A1734">
        <v>2017</v>
      </c>
      <c r="B1734" t="s">
        <v>57</v>
      </c>
      <c r="C1734" t="s">
        <v>7</v>
      </c>
      <c r="D1734" s="1">
        <v>8644</v>
      </c>
      <c r="E1734" s="1">
        <v>61956</v>
      </c>
      <c r="F1734" s="2">
        <v>80600</v>
      </c>
    </row>
    <row r="1735" spans="1:6" x14ac:dyDescent="0.3">
      <c r="A1735">
        <v>2017</v>
      </c>
      <c r="B1735" t="s">
        <v>57</v>
      </c>
      <c r="C1735" t="s">
        <v>8</v>
      </c>
      <c r="D1735" s="1">
        <v>156978</v>
      </c>
      <c r="E1735" s="1">
        <v>1322562</v>
      </c>
      <c r="F1735" s="2">
        <v>58653</v>
      </c>
    </row>
    <row r="1736" spans="1:6" x14ac:dyDescent="0.3">
      <c r="A1736">
        <v>2017</v>
      </c>
      <c r="B1736" t="s">
        <v>57</v>
      </c>
      <c r="C1736" t="s">
        <v>9</v>
      </c>
      <c r="D1736" s="1">
        <v>54102</v>
      </c>
      <c r="E1736" s="1">
        <v>668820</v>
      </c>
      <c r="F1736" s="2">
        <v>64724</v>
      </c>
    </row>
    <row r="1737" spans="1:6" x14ac:dyDescent="0.3">
      <c r="A1737">
        <v>2017</v>
      </c>
      <c r="B1737" t="s">
        <v>57</v>
      </c>
      <c r="C1737" t="s">
        <v>10</v>
      </c>
      <c r="D1737" s="1">
        <v>11075</v>
      </c>
      <c r="E1737" s="1">
        <v>88110</v>
      </c>
      <c r="F1737" s="2">
        <v>48653</v>
      </c>
    </row>
    <row r="1738" spans="1:6" x14ac:dyDescent="0.3">
      <c r="A1738">
        <v>2017</v>
      </c>
      <c r="B1738" t="s">
        <v>57</v>
      </c>
      <c r="C1738" t="s">
        <v>11</v>
      </c>
      <c r="D1738" s="1">
        <v>73447</v>
      </c>
      <c r="E1738" s="1">
        <v>942202</v>
      </c>
      <c r="F1738" s="2">
        <v>73829</v>
      </c>
    </row>
    <row r="1739" spans="1:6" x14ac:dyDescent="0.3">
      <c r="A1739">
        <v>2017</v>
      </c>
      <c r="B1739" t="s">
        <v>57</v>
      </c>
      <c r="C1739" t="s">
        <v>12</v>
      </c>
      <c r="D1739" s="1">
        <v>29045</v>
      </c>
      <c r="E1739" s="1">
        <v>336985</v>
      </c>
      <c r="F1739" s="2">
        <v>50796</v>
      </c>
    </row>
    <row r="1740" spans="1:6" x14ac:dyDescent="0.3">
      <c r="A1740">
        <v>2017</v>
      </c>
      <c r="B1740" t="s">
        <v>57</v>
      </c>
      <c r="C1740" t="s">
        <v>13</v>
      </c>
      <c r="D1740" s="1">
        <v>15401</v>
      </c>
      <c r="E1740" s="1">
        <v>139096</v>
      </c>
      <c r="F1740" s="2">
        <v>52293</v>
      </c>
    </row>
    <row r="1741" spans="1:6" x14ac:dyDescent="0.3">
      <c r="A1741">
        <v>2017</v>
      </c>
      <c r="B1741" t="s">
        <v>57</v>
      </c>
      <c r="C1741" t="s">
        <v>14</v>
      </c>
      <c r="D1741" s="1">
        <v>16569</v>
      </c>
      <c r="E1741" s="1">
        <v>177353</v>
      </c>
      <c r="F1741" s="2">
        <v>59048</v>
      </c>
    </row>
    <row r="1742" spans="1:6" x14ac:dyDescent="0.3">
      <c r="A1742">
        <v>2017</v>
      </c>
      <c r="B1742" t="s">
        <v>57</v>
      </c>
      <c r="C1742" t="s">
        <v>15</v>
      </c>
      <c r="D1742" s="1">
        <v>20206</v>
      </c>
      <c r="E1742" s="1">
        <v>214141</v>
      </c>
      <c r="F1742" s="2">
        <v>48829</v>
      </c>
    </row>
    <row r="1743" spans="1:6" x14ac:dyDescent="0.3">
      <c r="A1743">
        <v>2017</v>
      </c>
      <c r="B1743" t="s">
        <v>57</v>
      </c>
      <c r="C1743" t="s">
        <v>16</v>
      </c>
      <c r="D1743" s="1">
        <v>24001</v>
      </c>
      <c r="E1743" s="1">
        <v>209874</v>
      </c>
      <c r="F1743" s="2">
        <v>55218</v>
      </c>
    </row>
    <row r="1744" spans="1:6" x14ac:dyDescent="0.3">
      <c r="A1744">
        <v>2017</v>
      </c>
      <c r="B1744" t="s">
        <v>57</v>
      </c>
      <c r="C1744" t="s">
        <v>17</v>
      </c>
      <c r="D1744" s="1">
        <v>9912</v>
      </c>
      <c r="E1744" s="1">
        <v>66736</v>
      </c>
      <c r="F1744" s="2">
        <v>55405</v>
      </c>
    </row>
    <row r="1745" spans="1:6" x14ac:dyDescent="0.3">
      <c r="A1745">
        <v>2017</v>
      </c>
      <c r="B1745" t="s">
        <v>57</v>
      </c>
      <c r="C1745" t="s">
        <v>18</v>
      </c>
      <c r="D1745" s="1">
        <v>42175</v>
      </c>
      <c r="E1745" s="1">
        <v>443764</v>
      </c>
      <c r="F1745" s="2">
        <v>77259</v>
      </c>
    </row>
    <row r="1746" spans="1:6" x14ac:dyDescent="0.3">
      <c r="A1746">
        <v>2017</v>
      </c>
      <c r="B1746" t="s">
        <v>57</v>
      </c>
      <c r="C1746" t="s">
        <v>19</v>
      </c>
      <c r="D1746" s="1">
        <v>47186</v>
      </c>
      <c r="E1746" s="1">
        <v>566190</v>
      </c>
      <c r="F1746" s="2">
        <v>102580</v>
      </c>
    </row>
    <row r="1747" spans="1:6" x14ac:dyDescent="0.3">
      <c r="A1747">
        <v>2017</v>
      </c>
      <c r="B1747" t="s">
        <v>57</v>
      </c>
      <c r="C1747" t="s">
        <v>20</v>
      </c>
      <c r="D1747" s="1">
        <v>42271</v>
      </c>
      <c r="E1747" s="1">
        <v>645279</v>
      </c>
      <c r="F1747" s="2">
        <v>68677</v>
      </c>
    </row>
    <row r="1748" spans="1:6" x14ac:dyDescent="0.3">
      <c r="A1748">
        <v>2017</v>
      </c>
      <c r="B1748" t="s">
        <v>57</v>
      </c>
      <c r="C1748" t="s">
        <v>21</v>
      </c>
      <c r="D1748" s="1">
        <v>29916</v>
      </c>
      <c r="E1748" s="1">
        <v>373603</v>
      </c>
      <c r="F1748" s="2">
        <v>80794</v>
      </c>
    </row>
    <row r="1749" spans="1:6" x14ac:dyDescent="0.3">
      <c r="A1749">
        <v>2017</v>
      </c>
      <c r="B1749" t="s">
        <v>57</v>
      </c>
      <c r="C1749" t="s">
        <v>22</v>
      </c>
      <c r="D1749" s="1">
        <v>11953</v>
      </c>
      <c r="E1749" s="1">
        <v>107737</v>
      </c>
      <c r="F1749" s="2">
        <v>41461</v>
      </c>
    </row>
    <row r="1750" spans="1:6" x14ac:dyDescent="0.3">
      <c r="A1750">
        <v>2017</v>
      </c>
      <c r="B1750" t="s">
        <v>57</v>
      </c>
      <c r="C1750" t="s">
        <v>23</v>
      </c>
      <c r="D1750" s="1">
        <v>33699</v>
      </c>
      <c r="E1750" s="1">
        <v>381525</v>
      </c>
      <c r="F1750" s="2">
        <v>63932</v>
      </c>
    </row>
    <row r="1751" spans="1:6" x14ac:dyDescent="0.3">
      <c r="A1751">
        <v>2017</v>
      </c>
      <c r="B1751" t="s">
        <v>57</v>
      </c>
      <c r="C1751" t="s">
        <v>24</v>
      </c>
      <c r="D1751" s="1">
        <v>8994</v>
      </c>
      <c r="E1751" s="1">
        <v>41010</v>
      </c>
      <c r="F1751" s="2">
        <v>50921</v>
      </c>
    </row>
    <row r="1752" spans="1:6" x14ac:dyDescent="0.3">
      <c r="A1752">
        <v>2017</v>
      </c>
      <c r="B1752" t="s">
        <v>57</v>
      </c>
      <c r="C1752" t="s">
        <v>25</v>
      </c>
      <c r="D1752" s="1">
        <v>11395</v>
      </c>
      <c r="E1752" s="1">
        <v>117542</v>
      </c>
      <c r="F1752" s="2">
        <v>59204</v>
      </c>
    </row>
    <row r="1753" spans="1:6" x14ac:dyDescent="0.3">
      <c r="A1753">
        <v>2017</v>
      </c>
      <c r="B1753" t="s">
        <v>57</v>
      </c>
      <c r="C1753" t="s">
        <v>26</v>
      </c>
      <c r="D1753" s="1">
        <v>19521</v>
      </c>
      <c r="E1753" s="1">
        <v>181485</v>
      </c>
      <c r="F1753" s="2">
        <v>58283</v>
      </c>
    </row>
    <row r="1754" spans="1:6" x14ac:dyDescent="0.3">
      <c r="A1754">
        <v>2017</v>
      </c>
      <c r="B1754" t="s">
        <v>57</v>
      </c>
      <c r="C1754" t="s">
        <v>27</v>
      </c>
      <c r="D1754" s="1">
        <v>11938</v>
      </c>
      <c r="E1754" s="1">
        <v>81761</v>
      </c>
      <c r="F1754" s="2">
        <v>75584</v>
      </c>
    </row>
    <row r="1755" spans="1:6" x14ac:dyDescent="0.3">
      <c r="A1755">
        <v>2017</v>
      </c>
      <c r="B1755" t="s">
        <v>57</v>
      </c>
      <c r="C1755" t="s">
        <v>28</v>
      </c>
      <c r="D1755" s="1">
        <v>50907</v>
      </c>
      <c r="E1755" s="1">
        <v>663584</v>
      </c>
      <c r="F1755" s="2">
        <v>88404</v>
      </c>
    </row>
    <row r="1756" spans="1:6" x14ac:dyDescent="0.3">
      <c r="A1756">
        <v>2017</v>
      </c>
      <c r="B1756" t="s">
        <v>57</v>
      </c>
      <c r="C1756" t="s">
        <v>29</v>
      </c>
      <c r="D1756" s="1">
        <v>10062</v>
      </c>
      <c r="E1756" s="1">
        <v>104434</v>
      </c>
      <c r="F1756" s="2">
        <v>60086</v>
      </c>
    </row>
    <row r="1757" spans="1:6" x14ac:dyDescent="0.3">
      <c r="A1757">
        <v>2017</v>
      </c>
      <c r="B1757" t="s">
        <v>57</v>
      </c>
      <c r="C1757" t="s">
        <v>30</v>
      </c>
      <c r="D1757" s="1">
        <v>111646</v>
      </c>
      <c r="E1757" s="1">
        <v>1314408</v>
      </c>
      <c r="F1757" s="2">
        <v>92549</v>
      </c>
    </row>
    <row r="1758" spans="1:6" x14ac:dyDescent="0.3">
      <c r="A1758">
        <v>2017</v>
      </c>
      <c r="B1758" t="s">
        <v>57</v>
      </c>
      <c r="C1758" t="s">
        <v>31</v>
      </c>
      <c r="D1758" s="1">
        <v>57179</v>
      </c>
      <c r="E1758" s="1">
        <v>616193</v>
      </c>
      <c r="F1758" s="2">
        <v>62617</v>
      </c>
    </row>
    <row r="1759" spans="1:6" x14ac:dyDescent="0.3">
      <c r="A1759">
        <v>2017</v>
      </c>
      <c r="B1759" t="s">
        <v>57</v>
      </c>
      <c r="C1759" t="s">
        <v>32</v>
      </c>
      <c r="D1759" s="1">
        <v>4917</v>
      </c>
      <c r="E1759" s="1">
        <v>34300</v>
      </c>
      <c r="F1759" s="2">
        <v>59438</v>
      </c>
    </row>
    <row r="1760" spans="1:6" x14ac:dyDescent="0.3">
      <c r="A1760">
        <v>2017</v>
      </c>
      <c r="B1760" t="s">
        <v>57</v>
      </c>
      <c r="C1760" t="s">
        <v>33</v>
      </c>
      <c r="D1760" s="1">
        <v>52650</v>
      </c>
      <c r="E1760" s="1">
        <v>724748</v>
      </c>
      <c r="F1760" s="2">
        <v>62445</v>
      </c>
    </row>
    <row r="1761" spans="1:6" x14ac:dyDescent="0.3">
      <c r="A1761">
        <v>2017</v>
      </c>
      <c r="B1761" t="s">
        <v>57</v>
      </c>
      <c r="C1761" t="s">
        <v>34</v>
      </c>
      <c r="D1761" s="1">
        <v>20434</v>
      </c>
      <c r="E1761" s="1">
        <v>185534</v>
      </c>
      <c r="F1761" s="2">
        <v>50640</v>
      </c>
    </row>
    <row r="1762" spans="1:6" x14ac:dyDescent="0.3">
      <c r="A1762">
        <v>2017</v>
      </c>
      <c r="B1762" t="s">
        <v>57</v>
      </c>
      <c r="C1762" t="s">
        <v>35</v>
      </c>
      <c r="D1762" s="1">
        <v>24942</v>
      </c>
      <c r="E1762" s="1">
        <v>242708</v>
      </c>
      <c r="F1762" s="2">
        <v>67873</v>
      </c>
    </row>
    <row r="1763" spans="1:6" x14ac:dyDescent="0.3">
      <c r="A1763">
        <v>2017</v>
      </c>
      <c r="B1763" t="s">
        <v>57</v>
      </c>
      <c r="C1763" t="s">
        <v>36</v>
      </c>
      <c r="D1763" s="1">
        <v>61779</v>
      </c>
      <c r="E1763" s="1">
        <v>799939</v>
      </c>
      <c r="F1763" s="2">
        <v>76029</v>
      </c>
    </row>
    <row r="1764" spans="1:6" x14ac:dyDescent="0.3">
      <c r="A1764">
        <v>2017</v>
      </c>
      <c r="B1764" t="s">
        <v>57</v>
      </c>
      <c r="C1764" t="s">
        <v>37</v>
      </c>
      <c r="D1764" s="1">
        <v>8350</v>
      </c>
      <c r="E1764" s="1">
        <v>67366</v>
      </c>
      <c r="F1764" s="2">
        <v>67763</v>
      </c>
    </row>
    <row r="1765" spans="1:6" x14ac:dyDescent="0.3">
      <c r="A1765">
        <v>2017</v>
      </c>
      <c r="B1765" t="s">
        <v>57</v>
      </c>
      <c r="C1765" t="s">
        <v>38</v>
      </c>
      <c r="D1765" s="1">
        <v>25902</v>
      </c>
      <c r="E1765" s="1">
        <v>280711</v>
      </c>
      <c r="F1765" s="2">
        <v>49505</v>
      </c>
    </row>
    <row r="1766" spans="1:6" x14ac:dyDescent="0.3">
      <c r="A1766">
        <v>2017</v>
      </c>
      <c r="B1766" t="s">
        <v>57</v>
      </c>
      <c r="C1766" t="s">
        <v>39</v>
      </c>
      <c r="D1766" s="1">
        <v>5030</v>
      </c>
      <c r="E1766" s="1">
        <v>31264</v>
      </c>
      <c r="F1766" s="2">
        <v>55293</v>
      </c>
    </row>
    <row r="1767" spans="1:6" x14ac:dyDescent="0.3">
      <c r="A1767">
        <v>2017</v>
      </c>
      <c r="B1767" t="s">
        <v>57</v>
      </c>
      <c r="C1767" t="s">
        <v>40</v>
      </c>
      <c r="D1767" s="1">
        <v>28315</v>
      </c>
      <c r="E1767" s="1">
        <v>407133</v>
      </c>
      <c r="F1767" s="2">
        <v>56172</v>
      </c>
    </row>
    <row r="1768" spans="1:6" x14ac:dyDescent="0.3">
      <c r="A1768">
        <v>2017</v>
      </c>
      <c r="B1768" t="s">
        <v>57</v>
      </c>
      <c r="C1768" t="s">
        <v>41</v>
      </c>
      <c r="D1768" s="1">
        <v>129242</v>
      </c>
      <c r="E1768" s="1">
        <v>1666865</v>
      </c>
      <c r="F1768" s="2">
        <v>71507</v>
      </c>
    </row>
    <row r="1769" spans="1:6" x14ac:dyDescent="0.3">
      <c r="A1769">
        <v>2017</v>
      </c>
      <c r="B1769" t="s">
        <v>57</v>
      </c>
      <c r="C1769" t="s">
        <v>42</v>
      </c>
      <c r="D1769" s="1">
        <v>21911</v>
      </c>
      <c r="E1769" s="1">
        <v>205052</v>
      </c>
      <c r="F1769" s="2">
        <v>56815</v>
      </c>
    </row>
    <row r="1770" spans="1:6" x14ac:dyDescent="0.3">
      <c r="A1770">
        <v>2017</v>
      </c>
      <c r="B1770" t="s">
        <v>57</v>
      </c>
      <c r="C1770" t="s">
        <v>43</v>
      </c>
      <c r="D1770" s="1">
        <v>5488</v>
      </c>
      <c r="E1770" s="1">
        <v>28484</v>
      </c>
      <c r="F1770" s="2">
        <v>63457</v>
      </c>
    </row>
    <row r="1771" spans="1:6" x14ac:dyDescent="0.3">
      <c r="A1771">
        <v>2017</v>
      </c>
      <c r="B1771" t="s">
        <v>57</v>
      </c>
      <c r="C1771" t="s">
        <v>44</v>
      </c>
      <c r="D1771" s="1">
        <v>57146</v>
      </c>
      <c r="E1771" s="1">
        <v>725936</v>
      </c>
      <c r="F1771" s="2">
        <v>84971</v>
      </c>
    </row>
    <row r="1772" spans="1:6" x14ac:dyDescent="0.3">
      <c r="A1772">
        <v>2017</v>
      </c>
      <c r="B1772" t="s">
        <v>57</v>
      </c>
      <c r="C1772" t="s">
        <v>45</v>
      </c>
      <c r="D1772" s="1">
        <v>39177</v>
      </c>
      <c r="E1772" s="1">
        <v>404782</v>
      </c>
      <c r="F1772" s="2">
        <v>76348</v>
      </c>
    </row>
    <row r="1773" spans="1:6" x14ac:dyDescent="0.3">
      <c r="A1773">
        <v>2017</v>
      </c>
      <c r="B1773" t="s">
        <v>57</v>
      </c>
      <c r="C1773" t="s">
        <v>46</v>
      </c>
      <c r="D1773" s="1">
        <v>8077</v>
      </c>
      <c r="E1773" s="1">
        <v>66420</v>
      </c>
      <c r="F1773" s="2">
        <v>48213</v>
      </c>
    </row>
    <row r="1774" spans="1:6" x14ac:dyDescent="0.3">
      <c r="A1774">
        <v>2017</v>
      </c>
      <c r="B1774" t="s">
        <v>57</v>
      </c>
      <c r="C1774" t="s">
        <v>47</v>
      </c>
      <c r="D1774" s="1">
        <v>23769</v>
      </c>
      <c r="E1774" s="1">
        <v>324012</v>
      </c>
      <c r="F1774" s="2">
        <v>57868</v>
      </c>
    </row>
    <row r="1775" spans="1:6" x14ac:dyDescent="0.3">
      <c r="A1775">
        <v>2017</v>
      </c>
      <c r="B1775" t="s">
        <v>57</v>
      </c>
      <c r="C1775" t="s">
        <v>48</v>
      </c>
      <c r="D1775" s="1">
        <v>4417</v>
      </c>
      <c r="E1775" s="1">
        <v>18050</v>
      </c>
      <c r="F1775" s="2">
        <v>50226</v>
      </c>
    </row>
    <row r="1776" spans="1:6" x14ac:dyDescent="0.3">
      <c r="A1776">
        <v>2017</v>
      </c>
      <c r="B1776" t="s">
        <v>58</v>
      </c>
      <c r="C1776" t="s">
        <v>1</v>
      </c>
      <c r="D1776" s="1">
        <v>12429</v>
      </c>
      <c r="E1776" s="1">
        <v>229821</v>
      </c>
      <c r="F1776" s="2">
        <v>45641</v>
      </c>
    </row>
    <row r="1777" spans="1:6" x14ac:dyDescent="0.3">
      <c r="A1777">
        <v>2017</v>
      </c>
      <c r="B1777" t="s">
        <v>58</v>
      </c>
      <c r="C1777" t="s">
        <v>2</v>
      </c>
      <c r="D1777" s="1">
        <v>16509</v>
      </c>
      <c r="E1777" s="1">
        <v>420129</v>
      </c>
      <c r="F1777" s="2">
        <v>50240</v>
      </c>
    </row>
    <row r="1778" spans="1:6" x14ac:dyDescent="0.3">
      <c r="A1778">
        <v>2017</v>
      </c>
      <c r="B1778" t="s">
        <v>58</v>
      </c>
      <c r="C1778" t="s">
        <v>3</v>
      </c>
      <c r="D1778" s="1">
        <v>15762</v>
      </c>
      <c r="E1778" s="1">
        <v>183433</v>
      </c>
      <c r="F1778" s="2">
        <v>41521</v>
      </c>
    </row>
    <row r="1779" spans="1:6" x14ac:dyDescent="0.3">
      <c r="A1779">
        <v>2017</v>
      </c>
      <c r="B1779" t="s">
        <v>58</v>
      </c>
      <c r="C1779" t="s">
        <v>4</v>
      </c>
      <c r="D1779" s="1">
        <v>593987</v>
      </c>
      <c r="E1779" s="1">
        <v>2560907</v>
      </c>
      <c r="F1779" s="2">
        <v>50766</v>
      </c>
    </row>
    <row r="1780" spans="1:6" x14ac:dyDescent="0.3">
      <c r="A1780">
        <v>2017</v>
      </c>
      <c r="B1780" t="s">
        <v>58</v>
      </c>
      <c r="C1780" t="s">
        <v>5</v>
      </c>
      <c r="D1780" s="1">
        <v>21356</v>
      </c>
      <c r="E1780" s="1">
        <v>328843</v>
      </c>
      <c r="F1780" s="2">
        <v>48754</v>
      </c>
    </row>
    <row r="1781" spans="1:6" x14ac:dyDescent="0.3">
      <c r="A1781">
        <v>2017</v>
      </c>
      <c r="B1781" t="s">
        <v>58</v>
      </c>
      <c r="C1781" t="s">
        <v>6</v>
      </c>
      <c r="D1781" s="1">
        <v>12701</v>
      </c>
      <c r="E1781" s="1">
        <v>325348</v>
      </c>
      <c r="F1781" s="2">
        <v>53993</v>
      </c>
    </row>
    <row r="1782" spans="1:6" x14ac:dyDescent="0.3">
      <c r="A1782">
        <v>2017</v>
      </c>
      <c r="B1782" t="s">
        <v>58</v>
      </c>
      <c r="C1782" t="s">
        <v>7</v>
      </c>
      <c r="D1782" s="1">
        <v>4626</v>
      </c>
      <c r="E1782" s="1">
        <v>73879</v>
      </c>
      <c r="F1782" s="2">
        <v>53083</v>
      </c>
    </row>
    <row r="1783" spans="1:6" x14ac:dyDescent="0.3">
      <c r="A1783">
        <v>2017</v>
      </c>
      <c r="B1783" t="s">
        <v>58</v>
      </c>
      <c r="C1783" t="s">
        <v>8</v>
      </c>
      <c r="D1783" s="1">
        <v>71929</v>
      </c>
      <c r="E1783" s="1">
        <v>1258710</v>
      </c>
      <c r="F1783" s="2">
        <v>49450</v>
      </c>
    </row>
    <row r="1784" spans="1:6" x14ac:dyDescent="0.3">
      <c r="A1784">
        <v>2017</v>
      </c>
      <c r="B1784" t="s">
        <v>58</v>
      </c>
      <c r="C1784" t="s">
        <v>9</v>
      </c>
      <c r="D1784" s="1">
        <v>28426</v>
      </c>
      <c r="E1784" s="1">
        <v>546707</v>
      </c>
      <c r="F1784" s="2">
        <v>50819</v>
      </c>
    </row>
    <row r="1785" spans="1:6" x14ac:dyDescent="0.3">
      <c r="A1785">
        <v>2017</v>
      </c>
      <c r="B1785" t="s">
        <v>58</v>
      </c>
      <c r="C1785" t="s">
        <v>10</v>
      </c>
      <c r="D1785" s="1">
        <v>7292</v>
      </c>
      <c r="E1785" s="1">
        <v>96246</v>
      </c>
      <c r="F1785" s="2">
        <v>40927</v>
      </c>
    </row>
    <row r="1786" spans="1:6" x14ac:dyDescent="0.3">
      <c r="A1786">
        <v>2017</v>
      </c>
      <c r="B1786" t="s">
        <v>58</v>
      </c>
      <c r="C1786" t="s">
        <v>11</v>
      </c>
      <c r="D1786" s="1">
        <v>34414</v>
      </c>
      <c r="E1786" s="1">
        <v>910288</v>
      </c>
      <c r="F1786" s="2">
        <v>49347</v>
      </c>
    </row>
    <row r="1787" spans="1:6" x14ac:dyDescent="0.3">
      <c r="A1787">
        <v>2017</v>
      </c>
      <c r="B1787" t="s">
        <v>58</v>
      </c>
      <c r="C1787" t="s">
        <v>12</v>
      </c>
      <c r="D1787" s="1">
        <v>15254</v>
      </c>
      <c r="E1787" s="1">
        <v>452646</v>
      </c>
      <c r="F1787" s="2">
        <v>46791</v>
      </c>
    </row>
    <row r="1788" spans="1:6" x14ac:dyDescent="0.3">
      <c r="A1788">
        <v>2017</v>
      </c>
      <c r="B1788" t="s">
        <v>58</v>
      </c>
      <c r="C1788" t="s">
        <v>13</v>
      </c>
      <c r="D1788" s="1">
        <v>11324</v>
      </c>
      <c r="E1788" s="1">
        <v>219362</v>
      </c>
      <c r="F1788" s="2">
        <v>42092</v>
      </c>
    </row>
    <row r="1789" spans="1:6" x14ac:dyDescent="0.3">
      <c r="A1789">
        <v>2017</v>
      </c>
      <c r="B1789" t="s">
        <v>58</v>
      </c>
      <c r="C1789" t="s">
        <v>14</v>
      </c>
      <c r="D1789" s="1">
        <v>10129</v>
      </c>
      <c r="E1789" s="1">
        <v>192638</v>
      </c>
      <c r="F1789" s="2">
        <v>41465</v>
      </c>
    </row>
    <row r="1790" spans="1:6" x14ac:dyDescent="0.3">
      <c r="A1790">
        <v>2017</v>
      </c>
      <c r="B1790" t="s">
        <v>58</v>
      </c>
      <c r="C1790" t="s">
        <v>15</v>
      </c>
      <c r="D1790" s="1">
        <v>17849</v>
      </c>
      <c r="E1790" s="1">
        <v>262151</v>
      </c>
      <c r="F1790" s="2">
        <v>47340</v>
      </c>
    </row>
    <row r="1791" spans="1:6" x14ac:dyDescent="0.3">
      <c r="A1791">
        <v>2017</v>
      </c>
      <c r="B1791" t="s">
        <v>58</v>
      </c>
      <c r="C1791" t="s">
        <v>16</v>
      </c>
      <c r="D1791" s="1">
        <v>15003</v>
      </c>
      <c r="E1791" s="1">
        <v>297694</v>
      </c>
      <c r="F1791" s="2">
        <v>42305</v>
      </c>
    </row>
    <row r="1792" spans="1:6" x14ac:dyDescent="0.3">
      <c r="A1792">
        <v>2017</v>
      </c>
      <c r="B1792" t="s">
        <v>58</v>
      </c>
      <c r="C1792" t="s">
        <v>17</v>
      </c>
      <c r="D1792" s="1">
        <v>6292</v>
      </c>
      <c r="E1792" s="1">
        <v>118412</v>
      </c>
      <c r="F1792" s="2">
        <v>45937</v>
      </c>
    </row>
    <row r="1793" spans="1:6" x14ac:dyDescent="0.3">
      <c r="A1793">
        <v>2017</v>
      </c>
      <c r="B1793" t="s">
        <v>58</v>
      </c>
      <c r="C1793" t="s">
        <v>18</v>
      </c>
      <c r="D1793" s="1">
        <v>20270</v>
      </c>
      <c r="E1793" s="1">
        <v>436185</v>
      </c>
      <c r="F1793" s="2">
        <v>53201</v>
      </c>
    </row>
    <row r="1794" spans="1:6" x14ac:dyDescent="0.3">
      <c r="A1794">
        <v>2017</v>
      </c>
      <c r="B1794" t="s">
        <v>58</v>
      </c>
      <c r="C1794" t="s">
        <v>19</v>
      </c>
      <c r="D1794" s="1">
        <v>61589</v>
      </c>
      <c r="E1794" s="1">
        <v>769824</v>
      </c>
      <c r="F1794" s="2">
        <v>57794</v>
      </c>
    </row>
    <row r="1795" spans="1:6" x14ac:dyDescent="0.3">
      <c r="A1795">
        <v>2017</v>
      </c>
      <c r="B1795" t="s">
        <v>58</v>
      </c>
      <c r="C1795" t="s">
        <v>20</v>
      </c>
      <c r="D1795" s="1">
        <v>24957</v>
      </c>
      <c r="E1795" s="1">
        <v>656020</v>
      </c>
      <c r="F1795" s="2">
        <v>48406</v>
      </c>
    </row>
    <row r="1796" spans="1:6" x14ac:dyDescent="0.3">
      <c r="A1796">
        <v>2017</v>
      </c>
      <c r="B1796" t="s">
        <v>58</v>
      </c>
      <c r="C1796" t="s">
        <v>21</v>
      </c>
      <c r="D1796" s="1">
        <v>17543</v>
      </c>
      <c r="E1796" s="1">
        <v>514711</v>
      </c>
      <c r="F1796" s="2">
        <v>49720</v>
      </c>
    </row>
    <row r="1797" spans="1:6" x14ac:dyDescent="0.3">
      <c r="A1797">
        <v>2017</v>
      </c>
      <c r="B1797" t="s">
        <v>58</v>
      </c>
      <c r="C1797" t="s">
        <v>22</v>
      </c>
      <c r="D1797" s="1">
        <v>7420</v>
      </c>
      <c r="E1797" s="1">
        <v>142412</v>
      </c>
      <c r="F1797" s="2">
        <v>40426</v>
      </c>
    </row>
    <row r="1798" spans="1:6" x14ac:dyDescent="0.3">
      <c r="A1798">
        <v>2017</v>
      </c>
      <c r="B1798" t="s">
        <v>58</v>
      </c>
      <c r="C1798" t="s">
        <v>23</v>
      </c>
      <c r="D1798" s="1">
        <v>48626</v>
      </c>
      <c r="E1798" s="1">
        <v>450671</v>
      </c>
      <c r="F1798" s="2">
        <v>44800</v>
      </c>
    </row>
    <row r="1799" spans="1:6" x14ac:dyDescent="0.3">
      <c r="A1799">
        <v>2017</v>
      </c>
      <c r="B1799" t="s">
        <v>58</v>
      </c>
      <c r="C1799" t="s">
        <v>24</v>
      </c>
      <c r="D1799" s="1">
        <v>4448</v>
      </c>
      <c r="E1799" s="1">
        <v>73262</v>
      </c>
      <c r="F1799" s="2">
        <v>46171</v>
      </c>
    </row>
    <row r="1800" spans="1:6" x14ac:dyDescent="0.3">
      <c r="A1800">
        <v>2017</v>
      </c>
      <c r="B1800" t="s">
        <v>58</v>
      </c>
      <c r="C1800" t="s">
        <v>25</v>
      </c>
      <c r="D1800" s="1">
        <v>13241</v>
      </c>
      <c r="E1800" s="1">
        <v>136970</v>
      </c>
      <c r="F1800" s="2">
        <v>44565</v>
      </c>
    </row>
    <row r="1801" spans="1:6" x14ac:dyDescent="0.3">
      <c r="A1801">
        <v>2017</v>
      </c>
      <c r="B1801" t="s">
        <v>58</v>
      </c>
      <c r="C1801" t="s">
        <v>26</v>
      </c>
      <c r="D1801" s="1">
        <v>8681</v>
      </c>
      <c r="E1801" s="1">
        <v>131756</v>
      </c>
      <c r="F1801" s="2">
        <v>53119</v>
      </c>
    </row>
    <row r="1802" spans="1:6" x14ac:dyDescent="0.3">
      <c r="A1802">
        <v>2017</v>
      </c>
      <c r="B1802" t="s">
        <v>58</v>
      </c>
      <c r="C1802" t="s">
        <v>27</v>
      </c>
      <c r="D1802" s="1">
        <v>4635</v>
      </c>
      <c r="E1802" s="1">
        <v>111212</v>
      </c>
      <c r="F1802" s="2">
        <v>54599</v>
      </c>
    </row>
    <row r="1803" spans="1:6" x14ac:dyDescent="0.3">
      <c r="A1803">
        <v>2017</v>
      </c>
      <c r="B1803" t="s">
        <v>58</v>
      </c>
      <c r="C1803" t="s">
        <v>28</v>
      </c>
      <c r="D1803" s="1">
        <v>33411</v>
      </c>
      <c r="E1803" s="1">
        <v>644049</v>
      </c>
      <c r="F1803" s="2">
        <v>52138</v>
      </c>
    </row>
    <row r="1804" spans="1:6" x14ac:dyDescent="0.3">
      <c r="A1804">
        <v>2017</v>
      </c>
      <c r="B1804" t="s">
        <v>58</v>
      </c>
      <c r="C1804" t="s">
        <v>29</v>
      </c>
      <c r="D1804" s="1">
        <v>9629</v>
      </c>
      <c r="E1804" s="1">
        <v>127804</v>
      </c>
      <c r="F1804" s="2">
        <v>40621</v>
      </c>
    </row>
    <row r="1805" spans="1:6" x14ac:dyDescent="0.3">
      <c r="A1805">
        <v>2017</v>
      </c>
      <c r="B1805" t="s">
        <v>58</v>
      </c>
      <c r="C1805" t="s">
        <v>30</v>
      </c>
      <c r="D1805" s="1">
        <v>67533</v>
      </c>
      <c r="E1805" s="1">
        <v>1847585</v>
      </c>
      <c r="F1805" s="2">
        <v>51932</v>
      </c>
    </row>
    <row r="1806" spans="1:6" x14ac:dyDescent="0.3">
      <c r="A1806">
        <v>2017</v>
      </c>
      <c r="B1806" t="s">
        <v>58</v>
      </c>
      <c r="C1806" t="s">
        <v>31</v>
      </c>
      <c r="D1806" s="1">
        <v>26885</v>
      </c>
      <c r="E1806" s="1">
        <v>578637</v>
      </c>
      <c r="F1806" s="2">
        <v>47135</v>
      </c>
    </row>
    <row r="1807" spans="1:6" x14ac:dyDescent="0.3">
      <c r="A1807">
        <v>2017</v>
      </c>
      <c r="B1807" t="s">
        <v>58</v>
      </c>
      <c r="C1807" t="s">
        <v>32</v>
      </c>
      <c r="D1807" s="1">
        <v>2484</v>
      </c>
      <c r="E1807" s="1">
        <v>61847</v>
      </c>
      <c r="F1807" s="2">
        <v>49915</v>
      </c>
    </row>
    <row r="1808" spans="1:6" x14ac:dyDescent="0.3">
      <c r="A1808">
        <v>2017</v>
      </c>
      <c r="B1808" t="s">
        <v>58</v>
      </c>
      <c r="C1808" t="s">
        <v>33</v>
      </c>
      <c r="D1808" s="1">
        <v>34090</v>
      </c>
      <c r="E1808" s="1">
        <v>897244</v>
      </c>
      <c r="F1808" s="2">
        <v>45314</v>
      </c>
    </row>
    <row r="1809" spans="1:6" x14ac:dyDescent="0.3">
      <c r="A1809">
        <v>2017</v>
      </c>
      <c r="B1809" t="s">
        <v>58</v>
      </c>
      <c r="C1809" t="s">
        <v>34</v>
      </c>
      <c r="D1809" s="1">
        <v>13367</v>
      </c>
      <c r="E1809" s="1">
        <v>208934</v>
      </c>
      <c r="F1809" s="2">
        <v>44167</v>
      </c>
    </row>
    <row r="1810" spans="1:6" x14ac:dyDescent="0.3">
      <c r="A1810">
        <v>2017</v>
      </c>
      <c r="B1810" t="s">
        <v>58</v>
      </c>
      <c r="C1810" t="s">
        <v>35</v>
      </c>
      <c r="D1810" s="1">
        <v>15363</v>
      </c>
      <c r="E1810" s="1">
        <v>266489</v>
      </c>
      <c r="F1810" s="2">
        <v>50908</v>
      </c>
    </row>
    <row r="1811" spans="1:6" x14ac:dyDescent="0.3">
      <c r="A1811">
        <v>2017</v>
      </c>
      <c r="B1811" t="s">
        <v>58</v>
      </c>
      <c r="C1811" t="s">
        <v>36</v>
      </c>
      <c r="D1811" s="1">
        <v>58709</v>
      </c>
      <c r="E1811" s="1">
        <v>1179271</v>
      </c>
      <c r="F1811" s="2">
        <v>50500</v>
      </c>
    </row>
    <row r="1812" spans="1:6" x14ac:dyDescent="0.3">
      <c r="A1812">
        <v>2017</v>
      </c>
      <c r="B1812" t="s">
        <v>58</v>
      </c>
      <c r="C1812" t="s">
        <v>37</v>
      </c>
      <c r="D1812" s="1">
        <v>4485</v>
      </c>
      <c r="E1812" s="1">
        <v>99581</v>
      </c>
      <c r="F1812" s="2">
        <v>47941</v>
      </c>
    </row>
    <row r="1813" spans="1:6" x14ac:dyDescent="0.3">
      <c r="A1813">
        <v>2017</v>
      </c>
      <c r="B1813" t="s">
        <v>58</v>
      </c>
      <c r="C1813" t="s">
        <v>38</v>
      </c>
      <c r="D1813" s="1">
        <v>11574</v>
      </c>
      <c r="E1813" s="1">
        <v>226255</v>
      </c>
      <c r="F1813" s="2">
        <v>45624</v>
      </c>
    </row>
    <row r="1814" spans="1:6" x14ac:dyDescent="0.3">
      <c r="A1814">
        <v>2017</v>
      </c>
      <c r="B1814" t="s">
        <v>58</v>
      </c>
      <c r="C1814" t="s">
        <v>39</v>
      </c>
      <c r="D1814" s="1">
        <v>2732</v>
      </c>
      <c r="E1814" s="1">
        <v>66629</v>
      </c>
      <c r="F1814" s="2">
        <v>49512</v>
      </c>
    </row>
    <row r="1815" spans="1:6" x14ac:dyDescent="0.3">
      <c r="A1815">
        <v>2017</v>
      </c>
      <c r="B1815" t="s">
        <v>58</v>
      </c>
      <c r="C1815" t="s">
        <v>40</v>
      </c>
      <c r="D1815" s="1">
        <v>15761</v>
      </c>
      <c r="E1815" s="1">
        <v>416511</v>
      </c>
      <c r="F1815" s="2">
        <v>50938</v>
      </c>
    </row>
    <row r="1816" spans="1:6" x14ac:dyDescent="0.3">
      <c r="A1816">
        <v>2017</v>
      </c>
      <c r="B1816" t="s">
        <v>58</v>
      </c>
      <c r="C1816" t="s">
        <v>41</v>
      </c>
      <c r="D1816" s="1">
        <v>87635</v>
      </c>
      <c r="E1816" s="1">
        <v>1607487</v>
      </c>
      <c r="F1816" s="2">
        <v>47096</v>
      </c>
    </row>
    <row r="1817" spans="1:6" x14ac:dyDescent="0.3">
      <c r="A1817">
        <v>2017</v>
      </c>
      <c r="B1817" t="s">
        <v>58</v>
      </c>
      <c r="C1817" t="s">
        <v>42</v>
      </c>
      <c r="D1817" s="1">
        <v>11679</v>
      </c>
      <c r="E1817" s="1">
        <v>181402</v>
      </c>
      <c r="F1817" s="2">
        <v>42492</v>
      </c>
    </row>
    <row r="1818" spans="1:6" x14ac:dyDescent="0.3">
      <c r="A1818">
        <v>2017</v>
      </c>
      <c r="B1818" t="s">
        <v>58</v>
      </c>
      <c r="C1818" t="s">
        <v>43</v>
      </c>
      <c r="D1818" s="1">
        <v>2460</v>
      </c>
      <c r="E1818" s="1">
        <v>62109</v>
      </c>
      <c r="F1818" s="2">
        <v>45259</v>
      </c>
    </row>
    <row r="1819" spans="1:6" x14ac:dyDescent="0.3">
      <c r="A1819">
        <v>2017</v>
      </c>
      <c r="B1819" t="s">
        <v>58</v>
      </c>
      <c r="C1819" t="s">
        <v>44</v>
      </c>
      <c r="D1819" s="1">
        <v>42910</v>
      </c>
      <c r="E1819" s="1">
        <v>496944</v>
      </c>
      <c r="F1819" s="2">
        <v>48573</v>
      </c>
    </row>
    <row r="1820" spans="1:6" x14ac:dyDescent="0.3">
      <c r="A1820">
        <v>2017</v>
      </c>
      <c r="B1820" t="s">
        <v>58</v>
      </c>
      <c r="C1820" t="s">
        <v>45</v>
      </c>
      <c r="D1820" s="1">
        <v>56689</v>
      </c>
      <c r="E1820" s="1">
        <v>451563</v>
      </c>
      <c r="F1820" s="2">
        <v>49782</v>
      </c>
    </row>
    <row r="1821" spans="1:6" x14ac:dyDescent="0.3">
      <c r="A1821">
        <v>2017</v>
      </c>
      <c r="B1821" t="s">
        <v>58</v>
      </c>
      <c r="C1821" t="s">
        <v>46</v>
      </c>
      <c r="D1821" s="1">
        <v>5679</v>
      </c>
      <c r="E1821" s="1">
        <v>123772</v>
      </c>
      <c r="F1821" s="2">
        <v>44732</v>
      </c>
    </row>
    <row r="1822" spans="1:6" x14ac:dyDescent="0.3">
      <c r="A1822">
        <v>2017</v>
      </c>
      <c r="B1822" t="s">
        <v>58</v>
      </c>
      <c r="C1822" t="s">
        <v>47</v>
      </c>
      <c r="D1822" s="1">
        <v>25989</v>
      </c>
      <c r="E1822" s="1">
        <v>428367</v>
      </c>
      <c r="F1822" s="2">
        <v>47663</v>
      </c>
    </row>
    <row r="1823" spans="1:6" x14ac:dyDescent="0.3">
      <c r="A1823">
        <v>2017</v>
      </c>
      <c r="B1823" t="s">
        <v>58</v>
      </c>
      <c r="C1823" t="s">
        <v>48</v>
      </c>
      <c r="D1823" s="1">
        <v>3268</v>
      </c>
      <c r="E1823" s="1">
        <v>26479</v>
      </c>
      <c r="F1823" s="2">
        <v>41913</v>
      </c>
    </row>
    <row r="1824" spans="1:6" x14ac:dyDescent="0.3">
      <c r="A1824">
        <v>2017</v>
      </c>
      <c r="B1824" t="s">
        <v>59</v>
      </c>
      <c r="C1824" t="s">
        <v>1</v>
      </c>
      <c r="D1824" s="1">
        <v>10741</v>
      </c>
      <c r="E1824" s="1">
        <v>202336</v>
      </c>
      <c r="F1824" s="2">
        <v>16222</v>
      </c>
    </row>
    <row r="1825" spans="1:6" x14ac:dyDescent="0.3">
      <c r="A1825">
        <v>2017</v>
      </c>
      <c r="B1825" t="s">
        <v>59</v>
      </c>
      <c r="C1825" t="s">
        <v>2</v>
      </c>
      <c r="D1825" s="1">
        <v>12771</v>
      </c>
      <c r="E1825" s="1">
        <v>317076</v>
      </c>
      <c r="F1825" s="2">
        <v>23505</v>
      </c>
    </row>
    <row r="1826" spans="1:6" x14ac:dyDescent="0.3">
      <c r="A1826">
        <v>2017</v>
      </c>
      <c r="B1826" t="s">
        <v>59</v>
      </c>
      <c r="C1826" t="s">
        <v>3</v>
      </c>
      <c r="D1826" s="1">
        <v>7024</v>
      </c>
      <c r="E1826" s="1">
        <v>116690</v>
      </c>
      <c r="F1826" s="2">
        <v>16181</v>
      </c>
    </row>
    <row r="1827" spans="1:6" x14ac:dyDescent="0.3">
      <c r="A1827">
        <v>2017</v>
      </c>
      <c r="B1827" t="s">
        <v>59</v>
      </c>
      <c r="C1827" t="s">
        <v>4</v>
      </c>
      <c r="D1827" s="1">
        <v>103495</v>
      </c>
      <c r="E1827" s="1">
        <v>1935980</v>
      </c>
      <c r="F1827" s="2">
        <v>29214</v>
      </c>
    </row>
    <row r="1828" spans="1:6" x14ac:dyDescent="0.3">
      <c r="A1828">
        <v>2017</v>
      </c>
      <c r="B1828" t="s">
        <v>59</v>
      </c>
      <c r="C1828" t="s">
        <v>5</v>
      </c>
      <c r="D1828" s="1">
        <v>16627</v>
      </c>
      <c r="E1828" s="1">
        <v>333190</v>
      </c>
      <c r="F1828" s="2">
        <v>24462</v>
      </c>
    </row>
    <row r="1829" spans="1:6" x14ac:dyDescent="0.3">
      <c r="A1829">
        <v>2017</v>
      </c>
      <c r="B1829" t="s">
        <v>59</v>
      </c>
      <c r="C1829" t="s">
        <v>6</v>
      </c>
      <c r="D1829" s="1">
        <v>10338</v>
      </c>
      <c r="E1829" s="1">
        <v>156514</v>
      </c>
      <c r="F1829" s="2">
        <v>23066</v>
      </c>
    </row>
    <row r="1830" spans="1:6" x14ac:dyDescent="0.3">
      <c r="A1830">
        <v>2017</v>
      </c>
      <c r="B1830" t="s">
        <v>59</v>
      </c>
      <c r="C1830" t="s">
        <v>7</v>
      </c>
      <c r="D1830" s="1">
        <v>2565</v>
      </c>
      <c r="E1830" s="1">
        <v>50272</v>
      </c>
      <c r="F1830" s="2">
        <v>19997</v>
      </c>
    </row>
    <row r="1831" spans="1:6" x14ac:dyDescent="0.3">
      <c r="A1831">
        <v>2017</v>
      </c>
      <c r="B1831" t="s">
        <v>59</v>
      </c>
      <c r="C1831" t="s">
        <v>8</v>
      </c>
      <c r="D1831" s="1">
        <v>55396</v>
      </c>
      <c r="E1831" s="1">
        <v>1198478</v>
      </c>
      <c r="F1831" s="2">
        <v>24953</v>
      </c>
    </row>
    <row r="1832" spans="1:6" x14ac:dyDescent="0.3">
      <c r="A1832">
        <v>2017</v>
      </c>
      <c r="B1832" t="s">
        <v>59</v>
      </c>
      <c r="C1832" t="s">
        <v>9</v>
      </c>
      <c r="D1832" s="1">
        <v>23538</v>
      </c>
      <c r="E1832" s="1">
        <v>476035</v>
      </c>
      <c r="F1832" s="2">
        <v>20142</v>
      </c>
    </row>
    <row r="1833" spans="1:6" x14ac:dyDescent="0.3">
      <c r="A1833">
        <v>2017</v>
      </c>
      <c r="B1833" t="s">
        <v>59</v>
      </c>
      <c r="C1833" t="s">
        <v>10</v>
      </c>
      <c r="D1833" s="1">
        <v>4906</v>
      </c>
      <c r="E1833" s="1">
        <v>74928</v>
      </c>
      <c r="F1833" s="2">
        <v>16382</v>
      </c>
    </row>
    <row r="1834" spans="1:6" x14ac:dyDescent="0.3">
      <c r="A1834">
        <v>2017</v>
      </c>
      <c r="B1834" t="s">
        <v>59</v>
      </c>
      <c r="C1834" t="s">
        <v>11</v>
      </c>
      <c r="D1834" s="1">
        <v>32076</v>
      </c>
      <c r="E1834" s="1">
        <v>610100</v>
      </c>
      <c r="F1834" s="2">
        <v>22930</v>
      </c>
    </row>
    <row r="1835" spans="1:6" x14ac:dyDescent="0.3">
      <c r="A1835">
        <v>2017</v>
      </c>
      <c r="B1835" t="s">
        <v>59</v>
      </c>
      <c r="C1835" t="s">
        <v>12</v>
      </c>
      <c r="D1835" s="1">
        <v>15273</v>
      </c>
      <c r="E1835" s="1">
        <v>308506</v>
      </c>
      <c r="F1835" s="2">
        <v>18223</v>
      </c>
    </row>
    <row r="1836" spans="1:6" x14ac:dyDescent="0.3">
      <c r="A1836">
        <v>2017</v>
      </c>
      <c r="B1836" t="s">
        <v>59</v>
      </c>
      <c r="C1836" t="s">
        <v>13</v>
      </c>
      <c r="D1836" s="1">
        <v>8532</v>
      </c>
      <c r="E1836" s="1">
        <v>143101</v>
      </c>
      <c r="F1836" s="2">
        <v>16280</v>
      </c>
    </row>
    <row r="1837" spans="1:6" x14ac:dyDescent="0.3">
      <c r="A1837">
        <v>2017</v>
      </c>
      <c r="B1837" t="s">
        <v>59</v>
      </c>
      <c r="C1837" t="s">
        <v>14</v>
      </c>
      <c r="D1837" s="1">
        <v>6839</v>
      </c>
      <c r="E1837" s="1">
        <v>128449</v>
      </c>
      <c r="F1837" s="2">
        <v>16257</v>
      </c>
    </row>
    <row r="1838" spans="1:6" x14ac:dyDescent="0.3">
      <c r="A1838">
        <v>2017</v>
      </c>
      <c r="B1838" t="s">
        <v>59</v>
      </c>
      <c r="C1838" t="s">
        <v>15</v>
      </c>
      <c r="D1838" s="1">
        <v>10063</v>
      </c>
      <c r="E1838" s="1">
        <v>196846</v>
      </c>
      <c r="F1838" s="2">
        <v>17160</v>
      </c>
    </row>
    <row r="1839" spans="1:6" x14ac:dyDescent="0.3">
      <c r="A1839">
        <v>2017</v>
      </c>
      <c r="B1839" t="s">
        <v>59</v>
      </c>
      <c r="C1839" t="s">
        <v>16</v>
      </c>
      <c r="D1839" s="1">
        <v>12015</v>
      </c>
      <c r="E1839" s="1">
        <v>233109</v>
      </c>
      <c r="F1839" s="2">
        <v>20623</v>
      </c>
    </row>
    <row r="1840" spans="1:6" x14ac:dyDescent="0.3">
      <c r="A1840">
        <v>2017</v>
      </c>
      <c r="B1840" t="s">
        <v>59</v>
      </c>
      <c r="C1840" t="s">
        <v>17</v>
      </c>
      <c r="D1840" s="1">
        <v>5119</v>
      </c>
      <c r="E1840" s="1">
        <v>67354</v>
      </c>
      <c r="F1840" s="2">
        <v>21119</v>
      </c>
    </row>
    <row r="1841" spans="1:6" x14ac:dyDescent="0.3">
      <c r="A1841">
        <v>2017</v>
      </c>
      <c r="B1841" t="s">
        <v>59</v>
      </c>
      <c r="C1841" t="s">
        <v>18</v>
      </c>
      <c r="D1841" s="1">
        <v>14733</v>
      </c>
      <c r="E1841" s="1">
        <v>280195</v>
      </c>
      <c r="F1841" s="2">
        <v>23436</v>
      </c>
    </row>
    <row r="1842" spans="1:6" x14ac:dyDescent="0.3">
      <c r="A1842">
        <v>2017</v>
      </c>
      <c r="B1842" t="s">
        <v>59</v>
      </c>
      <c r="C1842" t="s">
        <v>19</v>
      </c>
      <c r="D1842" s="1">
        <v>20695</v>
      </c>
      <c r="E1842" s="1">
        <v>369350</v>
      </c>
      <c r="F1842" s="2">
        <v>26779</v>
      </c>
    </row>
    <row r="1843" spans="1:6" x14ac:dyDescent="0.3">
      <c r="A1843">
        <v>2017</v>
      </c>
      <c r="B1843" t="s">
        <v>59</v>
      </c>
      <c r="C1843" t="s">
        <v>20</v>
      </c>
      <c r="D1843" s="1">
        <v>21783</v>
      </c>
      <c r="E1843" s="1">
        <v>431316</v>
      </c>
      <c r="F1843" s="2">
        <v>19834</v>
      </c>
    </row>
    <row r="1844" spans="1:6" x14ac:dyDescent="0.3">
      <c r="A1844">
        <v>2017</v>
      </c>
      <c r="B1844" t="s">
        <v>59</v>
      </c>
      <c r="C1844" t="s">
        <v>21</v>
      </c>
      <c r="D1844" s="1">
        <v>14729</v>
      </c>
      <c r="E1844" s="1">
        <v>270490</v>
      </c>
      <c r="F1844" s="2">
        <v>21386</v>
      </c>
    </row>
    <row r="1845" spans="1:6" x14ac:dyDescent="0.3">
      <c r="A1845">
        <v>2017</v>
      </c>
      <c r="B1845" t="s">
        <v>59</v>
      </c>
      <c r="C1845" t="s">
        <v>22</v>
      </c>
      <c r="D1845" s="1">
        <v>6381</v>
      </c>
      <c r="E1845" s="1">
        <v>134613</v>
      </c>
      <c r="F1845" s="2">
        <v>17011</v>
      </c>
    </row>
    <row r="1846" spans="1:6" x14ac:dyDescent="0.3">
      <c r="A1846">
        <v>2017</v>
      </c>
      <c r="B1846" t="s">
        <v>59</v>
      </c>
      <c r="C1846" t="s">
        <v>23</v>
      </c>
      <c r="D1846" s="1">
        <v>14797</v>
      </c>
      <c r="E1846" s="1">
        <v>303022</v>
      </c>
      <c r="F1846" s="2">
        <v>20276</v>
      </c>
    </row>
    <row r="1847" spans="1:6" x14ac:dyDescent="0.3">
      <c r="A1847">
        <v>2017</v>
      </c>
      <c r="B1847" t="s">
        <v>59</v>
      </c>
      <c r="C1847" t="s">
        <v>24</v>
      </c>
      <c r="D1847" s="1">
        <v>4978</v>
      </c>
      <c r="E1847" s="1">
        <v>64958</v>
      </c>
      <c r="F1847" s="2">
        <v>18625</v>
      </c>
    </row>
    <row r="1848" spans="1:6" x14ac:dyDescent="0.3">
      <c r="A1848">
        <v>2017</v>
      </c>
      <c r="B1848" t="s">
        <v>59</v>
      </c>
      <c r="C1848" t="s">
        <v>25</v>
      </c>
      <c r="D1848" s="1">
        <v>5508</v>
      </c>
      <c r="E1848" s="1">
        <v>91776</v>
      </c>
      <c r="F1848" s="2">
        <v>16253</v>
      </c>
    </row>
    <row r="1849" spans="1:6" x14ac:dyDescent="0.3">
      <c r="A1849">
        <v>2017</v>
      </c>
      <c r="B1849" t="s">
        <v>59</v>
      </c>
      <c r="C1849" t="s">
        <v>26</v>
      </c>
      <c r="D1849" s="1">
        <v>8246</v>
      </c>
      <c r="E1849" s="1">
        <v>348888</v>
      </c>
      <c r="F1849" s="2">
        <v>33048</v>
      </c>
    </row>
    <row r="1850" spans="1:6" x14ac:dyDescent="0.3">
      <c r="A1850">
        <v>2017</v>
      </c>
      <c r="B1850" t="s">
        <v>59</v>
      </c>
      <c r="C1850" t="s">
        <v>27</v>
      </c>
      <c r="D1850" s="1">
        <v>4512</v>
      </c>
      <c r="E1850" s="1">
        <v>70729</v>
      </c>
      <c r="F1850" s="2">
        <v>21058</v>
      </c>
    </row>
    <row r="1851" spans="1:6" x14ac:dyDescent="0.3">
      <c r="A1851">
        <v>2017</v>
      </c>
      <c r="B1851" t="s">
        <v>59</v>
      </c>
      <c r="C1851" t="s">
        <v>28</v>
      </c>
      <c r="D1851" s="1">
        <v>23501</v>
      </c>
      <c r="E1851" s="1">
        <v>372798</v>
      </c>
      <c r="F1851" s="2">
        <v>24851</v>
      </c>
    </row>
    <row r="1852" spans="1:6" x14ac:dyDescent="0.3">
      <c r="A1852">
        <v>2017</v>
      </c>
      <c r="B1852" t="s">
        <v>59</v>
      </c>
      <c r="C1852" t="s">
        <v>29</v>
      </c>
      <c r="D1852" s="1">
        <v>4929</v>
      </c>
      <c r="E1852" s="1">
        <v>96321</v>
      </c>
      <c r="F1852" s="2">
        <v>17901</v>
      </c>
    </row>
    <row r="1853" spans="1:6" x14ac:dyDescent="0.3">
      <c r="A1853">
        <v>2017</v>
      </c>
      <c r="B1853" t="s">
        <v>59</v>
      </c>
      <c r="C1853" t="s">
        <v>30</v>
      </c>
      <c r="D1853" s="1">
        <v>66166</v>
      </c>
      <c r="E1853" s="1">
        <v>944545</v>
      </c>
      <c r="F1853" s="2">
        <v>32365</v>
      </c>
    </row>
    <row r="1854" spans="1:6" x14ac:dyDescent="0.3">
      <c r="A1854">
        <v>2017</v>
      </c>
      <c r="B1854" t="s">
        <v>59</v>
      </c>
      <c r="C1854" t="s">
        <v>31</v>
      </c>
      <c r="D1854" s="1">
        <v>25235</v>
      </c>
      <c r="E1854" s="1">
        <v>493758</v>
      </c>
      <c r="F1854" s="2">
        <v>19111</v>
      </c>
    </row>
    <row r="1855" spans="1:6" x14ac:dyDescent="0.3">
      <c r="A1855">
        <v>2017</v>
      </c>
      <c r="B1855" t="s">
        <v>59</v>
      </c>
      <c r="C1855" t="s">
        <v>32</v>
      </c>
      <c r="D1855" s="1">
        <v>2600</v>
      </c>
      <c r="E1855" s="1">
        <v>39316</v>
      </c>
      <c r="F1855" s="2">
        <v>17400</v>
      </c>
    </row>
    <row r="1856" spans="1:6" x14ac:dyDescent="0.3">
      <c r="A1856">
        <v>2017</v>
      </c>
      <c r="B1856" t="s">
        <v>59</v>
      </c>
      <c r="C1856" t="s">
        <v>33</v>
      </c>
      <c r="D1856" s="1">
        <v>28218</v>
      </c>
      <c r="E1856" s="1">
        <v>560257</v>
      </c>
      <c r="F1856" s="2">
        <v>18856</v>
      </c>
    </row>
    <row r="1857" spans="1:6" x14ac:dyDescent="0.3">
      <c r="A1857">
        <v>2017</v>
      </c>
      <c r="B1857" t="s">
        <v>59</v>
      </c>
      <c r="C1857" t="s">
        <v>34</v>
      </c>
      <c r="D1857" s="1">
        <v>8969</v>
      </c>
      <c r="E1857" s="1">
        <v>167540</v>
      </c>
      <c r="F1857" s="2">
        <v>17729</v>
      </c>
    </row>
    <row r="1858" spans="1:6" x14ac:dyDescent="0.3">
      <c r="A1858">
        <v>2017</v>
      </c>
      <c r="B1858" t="s">
        <v>59</v>
      </c>
      <c r="C1858" t="s">
        <v>35</v>
      </c>
      <c r="D1858" s="1">
        <v>13588</v>
      </c>
      <c r="E1858" s="1">
        <v>205823</v>
      </c>
      <c r="F1858" s="2">
        <v>21379</v>
      </c>
    </row>
    <row r="1859" spans="1:6" x14ac:dyDescent="0.3">
      <c r="A1859">
        <v>2017</v>
      </c>
      <c r="B1859" t="s">
        <v>59</v>
      </c>
      <c r="C1859" t="s">
        <v>36</v>
      </c>
      <c r="D1859" s="1">
        <v>33146</v>
      </c>
      <c r="E1859" s="1">
        <v>566779</v>
      </c>
      <c r="F1859" s="2">
        <v>20389</v>
      </c>
    </row>
    <row r="1860" spans="1:6" x14ac:dyDescent="0.3">
      <c r="A1860">
        <v>2017</v>
      </c>
      <c r="B1860" t="s">
        <v>59</v>
      </c>
      <c r="C1860" t="s">
        <v>37</v>
      </c>
      <c r="D1860" s="1">
        <v>3683</v>
      </c>
      <c r="E1860" s="1">
        <v>58183</v>
      </c>
      <c r="F1860" s="2">
        <v>22353</v>
      </c>
    </row>
    <row r="1861" spans="1:6" x14ac:dyDescent="0.3">
      <c r="A1861">
        <v>2017</v>
      </c>
      <c r="B1861" t="s">
        <v>59</v>
      </c>
      <c r="C1861" t="s">
        <v>38</v>
      </c>
      <c r="D1861" s="1">
        <v>12337</v>
      </c>
      <c r="E1861" s="1">
        <v>254069</v>
      </c>
      <c r="F1861" s="2">
        <v>17885</v>
      </c>
    </row>
    <row r="1862" spans="1:6" x14ac:dyDescent="0.3">
      <c r="A1862">
        <v>2017</v>
      </c>
      <c r="B1862" t="s">
        <v>59</v>
      </c>
      <c r="C1862" t="s">
        <v>39</v>
      </c>
      <c r="D1862" s="1">
        <v>3109</v>
      </c>
      <c r="E1862" s="1">
        <v>46967</v>
      </c>
      <c r="F1862" s="2">
        <v>16460</v>
      </c>
    </row>
    <row r="1863" spans="1:6" x14ac:dyDescent="0.3">
      <c r="A1863">
        <v>2017</v>
      </c>
      <c r="B1863" t="s">
        <v>59</v>
      </c>
      <c r="C1863" t="s">
        <v>40</v>
      </c>
      <c r="D1863" s="1">
        <v>15932</v>
      </c>
      <c r="E1863" s="1">
        <v>328856</v>
      </c>
      <c r="F1863" s="2">
        <v>22398</v>
      </c>
    </row>
    <row r="1864" spans="1:6" x14ac:dyDescent="0.3">
      <c r="A1864">
        <v>2017</v>
      </c>
      <c r="B1864" t="s">
        <v>59</v>
      </c>
      <c r="C1864" t="s">
        <v>41</v>
      </c>
      <c r="D1864" s="1">
        <v>60744</v>
      </c>
      <c r="E1864" s="1">
        <v>1317762</v>
      </c>
      <c r="F1864" s="2">
        <v>21234</v>
      </c>
    </row>
    <row r="1865" spans="1:6" x14ac:dyDescent="0.3">
      <c r="A1865">
        <v>2017</v>
      </c>
      <c r="B1865" t="s">
        <v>59</v>
      </c>
      <c r="C1865" t="s">
        <v>42</v>
      </c>
      <c r="D1865" s="1">
        <v>7068</v>
      </c>
      <c r="E1865" s="1">
        <v>142985</v>
      </c>
      <c r="F1865" s="2">
        <v>19510</v>
      </c>
    </row>
    <row r="1866" spans="1:6" x14ac:dyDescent="0.3">
      <c r="A1866">
        <v>2017</v>
      </c>
      <c r="B1866" t="s">
        <v>59</v>
      </c>
      <c r="C1866" t="s">
        <v>43</v>
      </c>
      <c r="D1866" s="1">
        <v>2266</v>
      </c>
      <c r="E1866" s="1">
        <v>37337</v>
      </c>
      <c r="F1866" s="2">
        <v>22375</v>
      </c>
    </row>
    <row r="1867" spans="1:6" x14ac:dyDescent="0.3">
      <c r="A1867">
        <v>2017</v>
      </c>
      <c r="B1867" t="s">
        <v>59</v>
      </c>
      <c r="C1867" t="s">
        <v>44</v>
      </c>
      <c r="D1867" s="1">
        <v>20269</v>
      </c>
      <c r="E1867" s="1">
        <v>402475</v>
      </c>
      <c r="F1867" s="2">
        <v>20078</v>
      </c>
    </row>
    <row r="1868" spans="1:6" x14ac:dyDescent="0.3">
      <c r="A1868">
        <v>2017</v>
      </c>
      <c r="B1868" t="s">
        <v>59</v>
      </c>
      <c r="C1868" t="s">
        <v>45</v>
      </c>
      <c r="D1868" s="1">
        <v>20065</v>
      </c>
      <c r="E1868" s="1">
        <v>325141</v>
      </c>
      <c r="F1868" s="2">
        <v>24250</v>
      </c>
    </row>
    <row r="1869" spans="1:6" x14ac:dyDescent="0.3">
      <c r="A1869">
        <v>2017</v>
      </c>
      <c r="B1869" t="s">
        <v>59</v>
      </c>
      <c r="C1869" t="s">
        <v>46</v>
      </c>
      <c r="D1869" s="1">
        <v>4646</v>
      </c>
      <c r="E1869" s="1">
        <v>74275</v>
      </c>
      <c r="F1869" s="2">
        <v>17335</v>
      </c>
    </row>
    <row r="1870" spans="1:6" x14ac:dyDescent="0.3">
      <c r="A1870">
        <v>2017</v>
      </c>
      <c r="B1870" t="s">
        <v>59</v>
      </c>
      <c r="C1870" t="s">
        <v>47</v>
      </c>
      <c r="D1870" s="1">
        <v>16599</v>
      </c>
      <c r="E1870" s="1">
        <v>279749</v>
      </c>
      <c r="F1870" s="2">
        <v>17248</v>
      </c>
    </row>
    <row r="1871" spans="1:6" x14ac:dyDescent="0.3">
      <c r="A1871">
        <v>2017</v>
      </c>
      <c r="B1871" t="s">
        <v>59</v>
      </c>
      <c r="C1871" t="s">
        <v>48</v>
      </c>
      <c r="D1871" s="1">
        <v>2355</v>
      </c>
      <c r="E1871" s="1">
        <v>36297</v>
      </c>
      <c r="F1871" s="2">
        <v>19867</v>
      </c>
    </row>
    <row r="1872" spans="1:6" x14ac:dyDescent="0.3">
      <c r="A1872">
        <v>2017</v>
      </c>
      <c r="B1872" t="s">
        <v>60</v>
      </c>
      <c r="C1872" t="s">
        <v>1</v>
      </c>
      <c r="D1872" s="1">
        <v>9603</v>
      </c>
      <c r="E1872" s="1">
        <v>45296</v>
      </c>
      <c r="F1872" s="2">
        <v>36539</v>
      </c>
    </row>
    <row r="1873" spans="1:6" x14ac:dyDescent="0.3">
      <c r="A1873">
        <v>2017</v>
      </c>
      <c r="B1873" t="s">
        <v>60</v>
      </c>
      <c r="C1873" t="s">
        <v>2</v>
      </c>
      <c r="D1873" s="1">
        <v>10297</v>
      </c>
      <c r="E1873" s="1">
        <v>71320</v>
      </c>
      <c r="F1873" s="2">
        <v>37061</v>
      </c>
    </row>
    <row r="1874" spans="1:6" x14ac:dyDescent="0.3">
      <c r="A1874">
        <v>2017</v>
      </c>
      <c r="B1874" t="s">
        <v>60</v>
      </c>
      <c r="C1874" t="s">
        <v>3</v>
      </c>
      <c r="D1874" s="1">
        <v>5315</v>
      </c>
      <c r="E1874" s="1">
        <v>24804</v>
      </c>
      <c r="F1874" s="2">
        <v>33179</v>
      </c>
    </row>
    <row r="1875" spans="1:6" x14ac:dyDescent="0.3">
      <c r="A1875">
        <v>2017</v>
      </c>
      <c r="B1875" t="s">
        <v>60</v>
      </c>
      <c r="C1875" t="s">
        <v>4</v>
      </c>
      <c r="D1875" s="1">
        <v>88470</v>
      </c>
      <c r="E1875" s="1">
        <v>527915</v>
      </c>
      <c r="F1875" s="2">
        <v>40412</v>
      </c>
    </row>
    <row r="1876" spans="1:6" x14ac:dyDescent="0.3">
      <c r="A1876">
        <v>2017</v>
      </c>
      <c r="B1876" t="s">
        <v>60</v>
      </c>
      <c r="C1876" t="s">
        <v>5</v>
      </c>
      <c r="D1876" s="1">
        <v>15777</v>
      </c>
      <c r="E1876" s="1">
        <v>80034</v>
      </c>
      <c r="F1876" s="2">
        <v>39558</v>
      </c>
    </row>
    <row r="1877" spans="1:6" x14ac:dyDescent="0.3">
      <c r="A1877">
        <v>2017</v>
      </c>
      <c r="B1877" t="s">
        <v>60</v>
      </c>
      <c r="C1877" t="s">
        <v>6</v>
      </c>
      <c r="D1877" s="1">
        <v>16529</v>
      </c>
      <c r="E1877" s="1">
        <v>64279</v>
      </c>
      <c r="F1877" s="2">
        <v>33397</v>
      </c>
    </row>
    <row r="1878" spans="1:6" x14ac:dyDescent="0.3">
      <c r="A1878">
        <v>2017</v>
      </c>
      <c r="B1878" t="s">
        <v>60</v>
      </c>
      <c r="C1878" t="s">
        <v>7</v>
      </c>
      <c r="D1878" s="1">
        <v>2003</v>
      </c>
      <c r="E1878" s="1">
        <v>11881</v>
      </c>
      <c r="F1878" s="2">
        <v>33610</v>
      </c>
    </row>
    <row r="1879" spans="1:6" x14ac:dyDescent="0.3">
      <c r="A1879">
        <v>2017</v>
      </c>
      <c r="B1879" t="s">
        <v>60</v>
      </c>
      <c r="C1879" t="s">
        <v>8</v>
      </c>
      <c r="D1879" s="1">
        <v>54928</v>
      </c>
      <c r="E1879" s="1">
        <v>273903</v>
      </c>
      <c r="F1879" s="2">
        <v>35319</v>
      </c>
    </row>
    <row r="1880" spans="1:6" x14ac:dyDescent="0.3">
      <c r="A1880">
        <v>2017</v>
      </c>
      <c r="B1880" t="s">
        <v>60</v>
      </c>
      <c r="C1880" t="s">
        <v>9</v>
      </c>
      <c r="D1880" s="1">
        <v>18097</v>
      </c>
      <c r="E1880" s="1">
        <v>106445</v>
      </c>
      <c r="F1880" s="2">
        <v>35520</v>
      </c>
    </row>
    <row r="1881" spans="1:6" x14ac:dyDescent="0.3">
      <c r="A1881">
        <v>2017</v>
      </c>
      <c r="B1881" t="s">
        <v>60</v>
      </c>
      <c r="C1881" t="s">
        <v>10</v>
      </c>
      <c r="D1881" s="1">
        <v>3888</v>
      </c>
      <c r="E1881" s="1">
        <v>17915</v>
      </c>
      <c r="F1881" s="2">
        <v>30056</v>
      </c>
    </row>
    <row r="1882" spans="1:6" x14ac:dyDescent="0.3">
      <c r="A1882">
        <v>2017</v>
      </c>
      <c r="B1882" t="s">
        <v>60</v>
      </c>
      <c r="C1882" t="s">
        <v>11</v>
      </c>
      <c r="D1882" s="1">
        <v>39500</v>
      </c>
      <c r="E1882" s="1">
        <v>206494</v>
      </c>
      <c r="F1882" s="2">
        <v>41240</v>
      </c>
    </row>
    <row r="1883" spans="1:6" x14ac:dyDescent="0.3">
      <c r="A1883">
        <v>2017</v>
      </c>
      <c r="B1883" t="s">
        <v>60</v>
      </c>
      <c r="C1883" t="s">
        <v>12</v>
      </c>
      <c r="D1883" s="1">
        <v>13113</v>
      </c>
      <c r="E1883" s="1">
        <v>86944</v>
      </c>
      <c r="F1883" s="2">
        <v>31882</v>
      </c>
    </row>
    <row r="1884" spans="1:6" x14ac:dyDescent="0.3">
      <c r="A1884">
        <v>2017</v>
      </c>
      <c r="B1884" t="s">
        <v>60</v>
      </c>
      <c r="C1884" t="s">
        <v>13</v>
      </c>
      <c r="D1884" s="1">
        <v>8710</v>
      </c>
      <c r="E1884" s="1">
        <v>42498</v>
      </c>
      <c r="F1884" s="2">
        <v>33069</v>
      </c>
    </row>
    <row r="1885" spans="1:6" x14ac:dyDescent="0.3">
      <c r="A1885">
        <v>2017</v>
      </c>
      <c r="B1885" t="s">
        <v>60</v>
      </c>
      <c r="C1885" t="s">
        <v>14</v>
      </c>
      <c r="D1885" s="1">
        <v>6031</v>
      </c>
      <c r="E1885" s="1">
        <v>33578</v>
      </c>
      <c r="F1885" s="2">
        <v>33575</v>
      </c>
    </row>
    <row r="1886" spans="1:6" x14ac:dyDescent="0.3">
      <c r="A1886">
        <v>2017</v>
      </c>
      <c r="B1886" t="s">
        <v>60</v>
      </c>
      <c r="C1886" t="s">
        <v>15</v>
      </c>
      <c r="D1886" s="1">
        <v>10912</v>
      </c>
      <c r="E1886" s="1">
        <v>46382</v>
      </c>
      <c r="F1886" s="2">
        <v>32330</v>
      </c>
    </row>
    <row r="1887" spans="1:6" x14ac:dyDescent="0.3">
      <c r="A1887">
        <v>2017</v>
      </c>
      <c r="B1887" t="s">
        <v>60</v>
      </c>
      <c r="C1887" t="s">
        <v>16</v>
      </c>
      <c r="D1887" s="1">
        <v>9250</v>
      </c>
      <c r="E1887" s="1">
        <v>45963</v>
      </c>
      <c r="F1887" s="2">
        <v>36468</v>
      </c>
    </row>
    <row r="1888" spans="1:6" x14ac:dyDescent="0.3">
      <c r="A1888">
        <v>2017</v>
      </c>
      <c r="B1888" t="s">
        <v>60</v>
      </c>
      <c r="C1888" t="s">
        <v>17</v>
      </c>
      <c r="D1888" s="1">
        <v>4028</v>
      </c>
      <c r="E1888" s="1">
        <v>17774</v>
      </c>
      <c r="F1888" s="2">
        <v>32993</v>
      </c>
    </row>
    <row r="1889" spans="1:6" x14ac:dyDescent="0.3">
      <c r="A1889">
        <v>2017</v>
      </c>
      <c r="B1889" t="s">
        <v>60</v>
      </c>
      <c r="C1889" t="s">
        <v>18</v>
      </c>
      <c r="D1889" s="1">
        <v>19506</v>
      </c>
      <c r="E1889" s="1">
        <v>91492</v>
      </c>
      <c r="F1889" s="2">
        <v>41793</v>
      </c>
    </row>
    <row r="1890" spans="1:6" x14ac:dyDescent="0.3">
      <c r="A1890">
        <v>2017</v>
      </c>
      <c r="B1890" t="s">
        <v>60</v>
      </c>
      <c r="C1890" t="s">
        <v>19</v>
      </c>
      <c r="D1890" s="1">
        <v>21677</v>
      </c>
      <c r="E1890" s="1">
        <v>118160</v>
      </c>
      <c r="F1890" s="2">
        <v>37032</v>
      </c>
    </row>
    <row r="1891" spans="1:6" x14ac:dyDescent="0.3">
      <c r="A1891">
        <v>2017</v>
      </c>
      <c r="B1891" t="s">
        <v>60</v>
      </c>
      <c r="C1891" t="s">
        <v>20</v>
      </c>
      <c r="D1891" s="1">
        <v>29930</v>
      </c>
      <c r="E1891" s="1">
        <v>137568</v>
      </c>
      <c r="F1891" s="2">
        <v>32157</v>
      </c>
    </row>
    <row r="1892" spans="1:6" x14ac:dyDescent="0.3">
      <c r="A1892">
        <v>2017</v>
      </c>
      <c r="B1892" t="s">
        <v>60</v>
      </c>
      <c r="C1892" t="s">
        <v>21</v>
      </c>
      <c r="D1892" s="1">
        <v>16226</v>
      </c>
      <c r="E1892" s="1">
        <v>90138</v>
      </c>
      <c r="F1892" s="2">
        <v>33237</v>
      </c>
    </row>
    <row r="1893" spans="1:6" x14ac:dyDescent="0.3">
      <c r="A1893">
        <v>2017</v>
      </c>
      <c r="B1893" t="s">
        <v>60</v>
      </c>
      <c r="C1893" t="s">
        <v>22</v>
      </c>
      <c r="D1893" s="1">
        <v>4726</v>
      </c>
      <c r="E1893" s="1">
        <v>21154</v>
      </c>
      <c r="F1893" s="2">
        <v>33958</v>
      </c>
    </row>
    <row r="1894" spans="1:6" x14ac:dyDescent="0.3">
      <c r="A1894">
        <v>2017</v>
      </c>
      <c r="B1894" t="s">
        <v>60</v>
      </c>
      <c r="C1894" t="s">
        <v>23</v>
      </c>
      <c r="D1894" s="1">
        <v>13734</v>
      </c>
      <c r="E1894" s="1">
        <v>76037</v>
      </c>
      <c r="F1894" s="2">
        <v>32705</v>
      </c>
    </row>
    <row r="1895" spans="1:6" x14ac:dyDescent="0.3">
      <c r="A1895">
        <v>2017</v>
      </c>
      <c r="B1895" t="s">
        <v>60</v>
      </c>
      <c r="C1895" t="s">
        <v>24</v>
      </c>
      <c r="D1895" s="1">
        <v>4094</v>
      </c>
      <c r="E1895" s="1">
        <v>17909</v>
      </c>
      <c r="F1895" s="2">
        <v>29177</v>
      </c>
    </row>
    <row r="1896" spans="1:6" x14ac:dyDescent="0.3">
      <c r="A1896">
        <v>2017</v>
      </c>
      <c r="B1896" t="s">
        <v>60</v>
      </c>
      <c r="C1896" t="s">
        <v>25</v>
      </c>
      <c r="D1896" s="1">
        <v>4671</v>
      </c>
      <c r="E1896" s="1">
        <v>25082</v>
      </c>
      <c r="F1896" s="2">
        <v>31310</v>
      </c>
    </row>
    <row r="1897" spans="1:6" x14ac:dyDescent="0.3">
      <c r="A1897">
        <v>2017</v>
      </c>
      <c r="B1897" t="s">
        <v>60</v>
      </c>
      <c r="C1897" t="s">
        <v>26</v>
      </c>
      <c r="D1897" s="1">
        <v>4959</v>
      </c>
      <c r="E1897" s="1">
        <v>33667</v>
      </c>
      <c r="F1897" s="2">
        <v>36336</v>
      </c>
    </row>
    <row r="1898" spans="1:6" x14ac:dyDescent="0.3">
      <c r="A1898">
        <v>2017</v>
      </c>
      <c r="B1898" t="s">
        <v>60</v>
      </c>
      <c r="C1898" t="s">
        <v>27</v>
      </c>
      <c r="D1898" s="1">
        <v>3871</v>
      </c>
      <c r="E1898" s="1">
        <v>20493</v>
      </c>
      <c r="F1898" s="2">
        <v>36646</v>
      </c>
    </row>
    <row r="1899" spans="1:6" x14ac:dyDescent="0.3">
      <c r="A1899">
        <v>2017</v>
      </c>
      <c r="B1899" t="s">
        <v>60</v>
      </c>
      <c r="C1899" t="s">
        <v>28</v>
      </c>
      <c r="D1899" s="1">
        <v>25881</v>
      </c>
      <c r="E1899" s="1">
        <v>136480</v>
      </c>
      <c r="F1899" s="2">
        <v>35059</v>
      </c>
    </row>
    <row r="1900" spans="1:6" x14ac:dyDescent="0.3">
      <c r="A1900">
        <v>2017</v>
      </c>
      <c r="B1900" t="s">
        <v>60</v>
      </c>
      <c r="C1900" t="s">
        <v>29</v>
      </c>
      <c r="D1900" s="1">
        <v>3961</v>
      </c>
      <c r="E1900" s="1">
        <v>20593</v>
      </c>
      <c r="F1900" s="2">
        <v>32578</v>
      </c>
    </row>
    <row r="1901" spans="1:6" x14ac:dyDescent="0.3">
      <c r="A1901">
        <v>2017</v>
      </c>
      <c r="B1901" t="s">
        <v>60</v>
      </c>
      <c r="C1901" t="s">
        <v>30</v>
      </c>
      <c r="D1901" s="1">
        <v>74536</v>
      </c>
      <c r="E1901" s="1">
        <v>369805</v>
      </c>
      <c r="F1901" s="2">
        <v>40436</v>
      </c>
    </row>
    <row r="1902" spans="1:6" x14ac:dyDescent="0.3">
      <c r="A1902">
        <v>2017</v>
      </c>
      <c r="B1902" t="s">
        <v>60</v>
      </c>
      <c r="C1902" t="s">
        <v>31</v>
      </c>
      <c r="D1902" s="1">
        <v>23024</v>
      </c>
      <c r="E1902" s="1">
        <v>107404</v>
      </c>
      <c r="F1902" s="2">
        <v>33978</v>
      </c>
    </row>
    <row r="1903" spans="1:6" x14ac:dyDescent="0.3">
      <c r="A1903">
        <v>2017</v>
      </c>
      <c r="B1903" t="s">
        <v>60</v>
      </c>
      <c r="C1903" t="s">
        <v>32</v>
      </c>
      <c r="D1903" s="1">
        <v>2040</v>
      </c>
      <c r="E1903" s="1">
        <v>12231</v>
      </c>
      <c r="F1903" s="2">
        <v>34167</v>
      </c>
    </row>
    <row r="1904" spans="1:6" x14ac:dyDescent="0.3">
      <c r="A1904">
        <v>2017</v>
      </c>
      <c r="B1904" t="s">
        <v>60</v>
      </c>
      <c r="C1904" t="s">
        <v>33</v>
      </c>
      <c r="D1904" s="1">
        <v>23601</v>
      </c>
      <c r="E1904" s="1">
        <v>155257</v>
      </c>
      <c r="F1904" s="2">
        <v>33039</v>
      </c>
    </row>
    <row r="1905" spans="1:6" x14ac:dyDescent="0.3">
      <c r="A1905">
        <v>2017</v>
      </c>
      <c r="B1905" t="s">
        <v>60</v>
      </c>
      <c r="C1905" t="s">
        <v>34</v>
      </c>
      <c r="D1905" s="1">
        <v>6751</v>
      </c>
      <c r="E1905" s="1">
        <v>35772</v>
      </c>
      <c r="F1905" s="2">
        <v>34306</v>
      </c>
    </row>
    <row r="1906" spans="1:6" x14ac:dyDescent="0.3">
      <c r="A1906">
        <v>2017</v>
      </c>
      <c r="B1906" t="s">
        <v>60</v>
      </c>
      <c r="C1906" t="s">
        <v>35</v>
      </c>
      <c r="D1906" s="1">
        <v>22753</v>
      </c>
      <c r="E1906" s="1">
        <v>77028</v>
      </c>
      <c r="F1906" s="2">
        <v>31901</v>
      </c>
    </row>
    <row r="1907" spans="1:6" x14ac:dyDescent="0.3">
      <c r="A1907">
        <v>2017</v>
      </c>
      <c r="B1907" t="s">
        <v>60</v>
      </c>
      <c r="C1907" t="s">
        <v>36</v>
      </c>
      <c r="D1907" s="1">
        <v>32259</v>
      </c>
      <c r="E1907" s="1">
        <v>197527</v>
      </c>
      <c r="F1907" s="2">
        <v>32593</v>
      </c>
    </row>
    <row r="1908" spans="1:6" x14ac:dyDescent="0.3">
      <c r="A1908">
        <v>2017</v>
      </c>
      <c r="B1908" t="s">
        <v>60</v>
      </c>
      <c r="C1908" t="s">
        <v>37</v>
      </c>
      <c r="D1908" s="1">
        <v>3395</v>
      </c>
      <c r="E1908" s="1">
        <v>17959</v>
      </c>
      <c r="F1908" s="2">
        <v>32566</v>
      </c>
    </row>
    <row r="1909" spans="1:6" x14ac:dyDescent="0.3">
      <c r="A1909">
        <v>2017</v>
      </c>
      <c r="B1909" t="s">
        <v>60</v>
      </c>
      <c r="C1909" t="s">
        <v>38</v>
      </c>
      <c r="D1909" s="1">
        <v>11490</v>
      </c>
      <c r="E1909" s="1">
        <v>51779</v>
      </c>
      <c r="F1909" s="2">
        <v>32842</v>
      </c>
    </row>
    <row r="1910" spans="1:6" x14ac:dyDescent="0.3">
      <c r="A1910">
        <v>2017</v>
      </c>
      <c r="B1910" t="s">
        <v>60</v>
      </c>
      <c r="C1910" t="s">
        <v>39</v>
      </c>
      <c r="D1910" s="1">
        <v>2171</v>
      </c>
      <c r="E1910" s="1">
        <v>11078</v>
      </c>
      <c r="F1910" s="2">
        <v>31403</v>
      </c>
    </row>
    <row r="1911" spans="1:6" x14ac:dyDescent="0.3">
      <c r="A1911">
        <v>2017</v>
      </c>
      <c r="B1911" t="s">
        <v>60</v>
      </c>
      <c r="C1911" t="s">
        <v>40</v>
      </c>
      <c r="D1911" s="1">
        <v>14618</v>
      </c>
      <c r="E1911" s="1">
        <v>76045</v>
      </c>
      <c r="F1911" s="2">
        <v>34443</v>
      </c>
    </row>
    <row r="1912" spans="1:6" x14ac:dyDescent="0.3">
      <c r="A1912">
        <v>2017</v>
      </c>
      <c r="B1912" t="s">
        <v>60</v>
      </c>
      <c r="C1912" t="s">
        <v>41</v>
      </c>
      <c r="D1912" s="1">
        <v>56060</v>
      </c>
      <c r="E1912" s="1">
        <v>328026</v>
      </c>
      <c r="F1912" s="2">
        <v>37841</v>
      </c>
    </row>
    <row r="1913" spans="1:6" x14ac:dyDescent="0.3">
      <c r="A1913">
        <v>2017</v>
      </c>
      <c r="B1913" t="s">
        <v>60</v>
      </c>
      <c r="C1913" t="s">
        <v>42</v>
      </c>
      <c r="D1913" s="1">
        <v>6084</v>
      </c>
      <c r="E1913" s="1">
        <v>35143</v>
      </c>
      <c r="F1913" s="2">
        <v>34421</v>
      </c>
    </row>
    <row r="1914" spans="1:6" x14ac:dyDescent="0.3">
      <c r="A1914">
        <v>2017</v>
      </c>
      <c r="B1914" t="s">
        <v>60</v>
      </c>
      <c r="C1914" t="s">
        <v>43</v>
      </c>
      <c r="D1914" s="1">
        <v>1958</v>
      </c>
      <c r="E1914" s="1">
        <v>8658</v>
      </c>
      <c r="F1914" s="2">
        <v>34757</v>
      </c>
    </row>
    <row r="1915" spans="1:6" x14ac:dyDescent="0.3">
      <c r="A1915">
        <v>2017</v>
      </c>
      <c r="B1915" t="s">
        <v>60</v>
      </c>
      <c r="C1915" t="s">
        <v>44</v>
      </c>
      <c r="D1915" s="1">
        <v>32154</v>
      </c>
      <c r="E1915" s="1">
        <v>141985</v>
      </c>
      <c r="F1915" s="2">
        <v>42290</v>
      </c>
    </row>
    <row r="1916" spans="1:6" x14ac:dyDescent="0.3">
      <c r="A1916">
        <v>2017</v>
      </c>
      <c r="B1916" t="s">
        <v>60</v>
      </c>
      <c r="C1916" t="s">
        <v>45</v>
      </c>
      <c r="D1916" s="1">
        <v>19701</v>
      </c>
      <c r="E1916" s="1">
        <v>97492</v>
      </c>
      <c r="F1916" s="2">
        <v>38822</v>
      </c>
    </row>
    <row r="1917" spans="1:6" x14ac:dyDescent="0.3">
      <c r="A1917">
        <v>2017</v>
      </c>
      <c r="B1917" t="s">
        <v>60</v>
      </c>
      <c r="C1917" t="s">
        <v>46</v>
      </c>
      <c r="D1917" s="1">
        <v>5237</v>
      </c>
      <c r="E1917" s="1">
        <v>19979</v>
      </c>
      <c r="F1917" s="2">
        <v>29927</v>
      </c>
    </row>
    <row r="1918" spans="1:6" x14ac:dyDescent="0.3">
      <c r="A1918">
        <v>2017</v>
      </c>
      <c r="B1918" t="s">
        <v>60</v>
      </c>
      <c r="C1918" t="s">
        <v>47</v>
      </c>
      <c r="D1918" s="1">
        <v>14001</v>
      </c>
      <c r="E1918" s="1">
        <v>84153</v>
      </c>
      <c r="F1918" s="2">
        <v>29242</v>
      </c>
    </row>
    <row r="1919" spans="1:6" x14ac:dyDescent="0.3">
      <c r="A1919">
        <v>2017</v>
      </c>
      <c r="B1919" t="s">
        <v>60</v>
      </c>
      <c r="C1919" t="s">
        <v>48</v>
      </c>
      <c r="D1919" s="1">
        <v>1656</v>
      </c>
      <c r="E1919" s="1">
        <v>7231</v>
      </c>
      <c r="F1919" s="2">
        <v>35035</v>
      </c>
    </row>
  </sheetData>
  <customSheetViews>
    <customSheetView guid="{A1F01C08-243B-48FC-94A8-F102AEB1706D}">
      <selection activeCell="F150" sqref="F150"/>
      <pageMargins left="0.7" right="0.7" top="0.75" bottom="0.75" header="0.3" footer="0.3"/>
      <pageSetup orientation="portrait" r:id="rId1"/>
    </customSheetView>
    <customSheetView guid="{948164EF-B902-4A6C-8E3C-A935061C5153}" state="hidden">
      <selection activeCell="F150" sqref="F150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26E5-0011-497D-8F5E-4B2E56443F19}">
  <dimension ref="A1:T50"/>
  <sheetViews>
    <sheetView workbookViewId="0"/>
  </sheetViews>
  <sheetFormatPr defaultRowHeight="14.4" x14ac:dyDescent="0.3"/>
  <cols>
    <col min="1" max="1" width="21.6640625" bestFit="1" customWidth="1"/>
    <col min="2" max="2" width="18.33203125" customWidth="1"/>
    <col min="4" max="4" width="20.44140625" customWidth="1"/>
    <col min="5" max="5" width="16.6640625" bestFit="1" customWidth="1"/>
    <col min="6" max="6" width="16.6640625" customWidth="1"/>
    <col min="8" max="8" width="21.88671875" customWidth="1"/>
    <col min="9" max="9" width="12.88671875" customWidth="1"/>
    <col min="12" max="12" width="13.6640625" customWidth="1"/>
    <col min="13" max="13" width="18.33203125" customWidth="1"/>
    <col min="15" max="15" width="17.33203125" customWidth="1"/>
    <col min="16" max="16" width="16.88671875" customWidth="1"/>
    <col min="17" max="17" width="14.5546875" customWidth="1"/>
    <col min="18" max="18" width="25" bestFit="1" customWidth="1"/>
    <col min="19" max="19" width="14.44140625" customWidth="1"/>
    <col min="20" max="20" width="25" bestFit="1" customWidth="1"/>
  </cols>
  <sheetData>
    <row r="1" spans="1:20" x14ac:dyDescent="0.3">
      <c r="A1" s="9" t="s">
        <v>64</v>
      </c>
      <c r="B1" s="9"/>
      <c r="D1" s="7" t="s">
        <v>69</v>
      </c>
      <c r="E1" s="7"/>
      <c r="F1" s="7"/>
      <c r="H1" s="7" t="s">
        <v>70</v>
      </c>
      <c r="I1" s="7"/>
      <c r="K1" s="7" t="s">
        <v>73</v>
      </c>
      <c r="L1" s="7"/>
      <c r="M1" s="7"/>
      <c r="O1" s="7" t="s">
        <v>74</v>
      </c>
      <c r="P1" s="7"/>
      <c r="Q1" s="7"/>
      <c r="R1" s="7"/>
      <c r="S1" s="7"/>
      <c r="T1" s="7"/>
    </row>
    <row r="2" spans="1:20" x14ac:dyDescent="0.3">
      <c r="A2" s="8" t="s">
        <v>49</v>
      </c>
      <c r="B2" s="8" t="s">
        <v>65</v>
      </c>
      <c r="D2" s="6" t="s">
        <v>49</v>
      </c>
      <c r="E2" s="6" t="s">
        <v>63</v>
      </c>
      <c r="F2" s="6" t="s">
        <v>65</v>
      </c>
      <c r="H2" s="6" t="s">
        <v>49</v>
      </c>
      <c r="I2" s="6" t="s">
        <v>62</v>
      </c>
      <c r="K2" s="6" t="s">
        <v>50</v>
      </c>
      <c r="L2" s="6" t="s">
        <v>68</v>
      </c>
      <c r="M2" s="6" t="s">
        <v>62</v>
      </c>
      <c r="O2" s="6" t="s">
        <v>0</v>
      </c>
      <c r="P2" s="6" t="s">
        <v>62</v>
      </c>
      <c r="Q2" s="6" t="s">
        <v>75</v>
      </c>
      <c r="R2" s="6" t="s">
        <v>76</v>
      </c>
      <c r="S2" s="6" t="s">
        <v>77</v>
      </c>
      <c r="T2" s="6" t="str">
        <f>B18</f>
        <v>Average Wages</v>
      </c>
    </row>
    <row r="3" spans="1:20" x14ac:dyDescent="0.3">
      <c r="A3" t="s">
        <v>57</v>
      </c>
      <c r="B3" t="str">
        <f>Dashboard!B6</f>
        <v>Information</v>
      </c>
      <c r="D3" t="s">
        <v>53</v>
      </c>
      <c r="E3" s="2">
        <f>AVERAGEIFS(Data!F:F,Data!B:B,D3,Data!A:A,$B$15)</f>
        <v>93586.333333333328</v>
      </c>
      <c r="F3" s="2">
        <f>IF(D3=$B$3,E3,0)</f>
        <v>93586.333333333328</v>
      </c>
      <c r="H3" t="s">
        <v>54</v>
      </c>
      <c r="I3" s="1">
        <f>SUMIFS(Data!E:E,Data!B:B,H3,Data!A:A,'Data Prep'!$B$15)</f>
        <v>26277342</v>
      </c>
      <c r="K3">
        <v>2017</v>
      </c>
      <c r="L3" s="2">
        <f>AVERAGEIFS(Data!F:F,Data!B:B,'Data Prep'!$B$3,Data!A:A,'Data Prep'!K3)</f>
        <v>75580.708333333328</v>
      </c>
      <c r="M3" s="1">
        <f>SUMIFS(Data!E:E,Data!B:B,'Data Prep'!$B$3,Data!A:A,'Data Prep'!K3)</f>
        <v>2760656</v>
      </c>
      <c r="O3" t="s">
        <v>1</v>
      </c>
      <c r="P3" s="1">
        <f>SUMIFS(Data!E:E,Data!B:B,'Data Prep'!$B$3,Data!A:A,'Data Prep'!$B$15,Data!C:C,'Data Prep'!O3)</f>
        <v>19310</v>
      </c>
      <c r="Q3" vm="1">
        <v>4887871</v>
      </c>
      <c r="R3" s="10">
        <f>P3/Q3*1000</f>
        <v>3.9505952591629363</v>
      </c>
      <c r="S3" s="2">
        <f>AVERAGEIFS(Data!F:F,Data!B:B,'Data Prep'!$B$3,Data!A:A,'Data Prep'!$B$15,Data!C:C,'Data Prep'!O3)</f>
        <v>69393</v>
      </c>
      <c r="T3" s="11">
        <f>IF($T$2=$S$2,-S3,R3)</f>
        <v>-69393</v>
      </c>
    </row>
    <row r="4" spans="1:20" x14ac:dyDescent="0.3">
      <c r="A4" t="s">
        <v>51</v>
      </c>
      <c r="D4" t="s">
        <v>56</v>
      </c>
      <c r="E4" s="2">
        <f>AVERAGEIFS(Data!F:F,Data!B:B,D4,Data!A:A,$B$15)</f>
        <v>90040.666666666672</v>
      </c>
      <c r="F4" s="2">
        <f t="shared" ref="F4:F12" si="0">IF(D4=$B$3,E4,0)</f>
        <v>0</v>
      </c>
      <c r="H4" t="s">
        <v>58</v>
      </c>
      <c r="I4" s="1">
        <f>SUMIFS(Data!E:E,Data!B:B,H4,Data!A:A,'Data Prep'!$B$15)</f>
        <v>22035033</v>
      </c>
      <c r="K4">
        <v>2018</v>
      </c>
      <c r="L4" s="2">
        <f>AVERAGEIFS(Data!F:F,Data!B:B,'Data Prep'!$B$3,Data!A:A,'Data Prep'!K4)</f>
        <v>79569.104166666672</v>
      </c>
      <c r="M4" s="1">
        <f>SUMIFS(Data!E:E,Data!B:B,'Data Prep'!$B$3,Data!A:A,'Data Prep'!K4)</f>
        <v>2781425</v>
      </c>
      <c r="O4" t="s">
        <v>2</v>
      </c>
      <c r="P4" s="1">
        <f>SUMIFS(Data!E:E,Data!B:B,'Data Prep'!$B$3,Data!A:A,'Data Prep'!$B$15,Data!C:C,'Data Prep'!O4)</f>
        <v>45513</v>
      </c>
      <c r="Q4" vm="2">
        <v>7171646</v>
      </c>
      <c r="R4" s="10">
        <f t="shared" ref="R4:R50" si="1">P4/Q4*1000</f>
        <v>6.3462418529860507</v>
      </c>
      <c r="S4" s="2">
        <f>AVERAGEIFS(Data!F:F,Data!B:B,'Data Prep'!$B$3,Data!A:A,'Data Prep'!$B$15,Data!C:C,'Data Prep'!O4)</f>
        <v>90871</v>
      </c>
      <c r="T4" s="11">
        <f t="shared" ref="T4:T50" si="2">IF($T$2=$S$2,-S4,R4)</f>
        <v>-90871</v>
      </c>
    </row>
    <row r="5" spans="1:20" x14ac:dyDescent="0.3">
      <c r="A5" t="s">
        <v>58</v>
      </c>
      <c r="D5" t="s">
        <v>57</v>
      </c>
      <c r="E5" s="2">
        <f>AVERAGEIFS(Data!F:F,Data!B:B,D5,Data!A:A,$B$15)</f>
        <v>74713.0625</v>
      </c>
      <c r="F5" s="2">
        <f t="shared" si="0"/>
        <v>0</v>
      </c>
      <c r="H5" t="s">
        <v>57</v>
      </c>
      <c r="I5" s="1">
        <f>SUMIFS(Data!E:E,Data!B:B,H5,Data!A:A,'Data Prep'!$B$15)</f>
        <v>20065896</v>
      </c>
      <c r="K5">
        <v>2019</v>
      </c>
      <c r="L5" s="2">
        <f>AVERAGEIFS(Data!F:F,Data!B:B,'Data Prep'!$B$3,Data!A:A,'Data Prep'!K5)</f>
        <v>83493.333333333328</v>
      </c>
      <c r="M5" s="1">
        <f>SUMIFS(Data!E:E,Data!B:B,'Data Prep'!$B$3,Data!A:A,'Data Prep'!K5)</f>
        <v>2815141</v>
      </c>
      <c r="O5" t="s">
        <v>3</v>
      </c>
      <c r="P5" s="1">
        <f>SUMIFS(Data!E:E,Data!B:B,'Data Prep'!$B$3,Data!A:A,'Data Prep'!$B$15,Data!C:C,'Data Prep'!O5)</f>
        <v>11509</v>
      </c>
      <c r="Q5" vm="3">
        <v>3013825</v>
      </c>
      <c r="R5" s="10">
        <f t="shared" si="1"/>
        <v>3.8187353280299954</v>
      </c>
      <c r="S5" s="2">
        <f>AVERAGEIFS(Data!F:F,Data!B:B,'Data Prep'!$B$3,Data!A:A,'Data Prep'!$B$15,Data!C:C,'Data Prep'!O5)</f>
        <v>69820</v>
      </c>
      <c r="T5" s="11">
        <f t="shared" si="2"/>
        <v>-69820</v>
      </c>
    </row>
    <row r="6" spans="1:20" x14ac:dyDescent="0.3">
      <c r="A6" t="s">
        <v>56</v>
      </c>
      <c r="D6" t="s">
        <v>52</v>
      </c>
      <c r="E6" s="2">
        <f>AVERAGEIFS(Data!F:F,Data!B:B,D6,Data!A:A,$B$15)</f>
        <v>68427.875</v>
      </c>
      <c r="F6" s="2">
        <f t="shared" si="0"/>
        <v>0</v>
      </c>
      <c r="H6" t="s">
        <v>59</v>
      </c>
      <c r="I6" s="1">
        <f>SUMIFS(Data!E:E,Data!B:B,H6,Data!A:A,'Data Prep'!$B$15)</f>
        <v>12649500</v>
      </c>
      <c r="K6">
        <v>2020</v>
      </c>
      <c r="L6" s="2">
        <f>AVERAGEIFS(Data!F:F,Data!B:B,'Data Prep'!$B$3,Data!A:A,'Data Prep'!K6)</f>
        <v>93586.333333333328</v>
      </c>
      <c r="M6" s="1">
        <f>SUMIFS(Data!E:E,Data!B:B,'Data Prep'!$B$3,Data!A:A,'Data Prep'!K6)</f>
        <v>2677815</v>
      </c>
      <c r="O6" t="s">
        <v>4</v>
      </c>
      <c r="P6" s="1">
        <f>SUMIFS(Data!E:E,Data!B:B,'Data Prep'!$B$3,Data!A:A,'Data Prep'!$B$15,Data!C:C,'Data Prep'!O6)</f>
        <v>527549</v>
      </c>
      <c r="Q6" vm="4">
        <v>39557045</v>
      </c>
      <c r="R6" s="10">
        <f t="shared" si="1"/>
        <v>13.33641074554482</v>
      </c>
      <c r="S6" s="2">
        <f>AVERAGEIFS(Data!F:F,Data!B:B,'Data Prep'!$B$3,Data!A:A,'Data Prep'!$B$15,Data!C:C,'Data Prep'!O6)</f>
        <v>217892</v>
      </c>
      <c r="T6" s="11">
        <f t="shared" si="2"/>
        <v>-217892</v>
      </c>
    </row>
    <row r="7" spans="1:20" x14ac:dyDescent="0.3">
      <c r="A7" t="s">
        <v>53</v>
      </c>
      <c r="D7" t="s">
        <v>51</v>
      </c>
      <c r="E7" s="2">
        <f>AVERAGEIFS(Data!F:F,Data!B:B,D7,Data!A:A,$B$15)</f>
        <v>63896.895833333336</v>
      </c>
      <c r="F7" s="2">
        <f t="shared" si="0"/>
        <v>0</v>
      </c>
      <c r="H7" t="s">
        <v>52</v>
      </c>
      <c r="I7" s="1">
        <f>SUMIFS(Data!E:E,Data!B:B,H7,Data!A:A,'Data Prep'!$B$15)</f>
        <v>12058694</v>
      </c>
      <c r="O7" t="s">
        <v>5</v>
      </c>
      <c r="P7" s="1">
        <f>SUMIFS(Data!E:E,Data!B:B,'Data Prep'!$B$3,Data!A:A,'Data Prep'!$B$15,Data!C:C,'Data Prep'!O7)</f>
        <v>74867</v>
      </c>
      <c r="Q7" vm="5">
        <v>5695564</v>
      </c>
      <c r="R7" s="10">
        <f t="shared" si="1"/>
        <v>13.144791279669581</v>
      </c>
      <c r="S7" s="2">
        <f>AVERAGEIFS(Data!F:F,Data!B:B,'Data Prep'!$B$3,Data!A:A,'Data Prep'!$B$15,Data!C:C,'Data Prep'!O7)</f>
        <v>123495</v>
      </c>
      <c r="T7" s="11">
        <f t="shared" si="2"/>
        <v>-123495</v>
      </c>
    </row>
    <row r="8" spans="1:20" x14ac:dyDescent="0.3">
      <c r="A8" t="s">
        <v>59</v>
      </c>
      <c r="D8" t="s">
        <v>55</v>
      </c>
      <c r="E8" s="2">
        <f>AVERAGEIFS(Data!F:F,Data!B:B,D8,Data!A:A,$B$15)</f>
        <v>55605.9375</v>
      </c>
      <c r="F8" s="2">
        <f t="shared" si="0"/>
        <v>0</v>
      </c>
      <c r="H8" t="s">
        <v>56</v>
      </c>
      <c r="I8" s="1">
        <f>SUMIFS(Data!E:E,Data!B:B,H8,Data!A:A,'Data Prep'!$B$15)</f>
        <v>8142043</v>
      </c>
      <c r="O8" t="s">
        <v>6</v>
      </c>
      <c r="P8" s="1">
        <f>SUMIFS(Data!E:E,Data!B:B,'Data Prep'!$B$3,Data!A:A,'Data Prep'!$B$15,Data!C:C,'Data Prep'!O8)</f>
        <v>29237</v>
      </c>
      <c r="Q8" vm="6">
        <v>3572665</v>
      </c>
      <c r="R8" s="10">
        <f t="shared" si="1"/>
        <v>8.1835268630000293</v>
      </c>
      <c r="S8" s="2">
        <f>AVERAGEIFS(Data!F:F,Data!B:B,'Data Prep'!$B$3,Data!A:A,'Data Prep'!$B$15,Data!C:C,'Data Prep'!O8)</f>
        <v>138917</v>
      </c>
      <c r="T8" s="11">
        <f t="shared" si="2"/>
        <v>-138917</v>
      </c>
    </row>
    <row r="9" spans="1:20" x14ac:dyDescent="0.3">
      <c r="A9" t="s">
        <v>52</v>
      </c>
      <c r="D9" t="s">
        <v>58</v>
      </c>
      <c r="E9" s="2">
        <f>AVERAGEIFS(Data!F:F,Data!B:B,D9,Data!A:A,$B$15)</f>
        <v>53607.208333333336</v>
      </c>
      <c r="F9" s="2">
        <f t="shared" si="0"/>
        <v>0</v>
      </c>
      <c r="H9" t="s">
        <v>51</v>
      </c>
      <c r="I9" s="1">
        <f>SUMIFS(Data!E:E,Data!B:B,H9,Data!A:A,'Data Prep'!$B$15)</f>
        <v>7136444</v>
      </c>
      <c r="O9" t="s">
        <v>7</v>
      </c>
      <c r="P9" s="1">
        <f>SUMIFS(Data!E:E,Data!B:B,'Data Prep'!$B$3,Data!A:A,'Data Prep'!$B$15,Data!C:C,'Data Prep'!O9)</f>
        <v>3622</v>
      </c>
      <c r="Q9" vm="7">
        <v>967171</v>
      </c>
      <c r="R9" s="10">
        <f t="shared" si="1"/>
        <v>3.744942724709488</v>
      </c>
      <c r="S9" s="2">
        <f>AVERAGEIFS(Data!F:F,Data!B:B,'Data Prep'!$B$3,Data!A:A,'Data Prep'!$B$15,Data!C:C,'Data Prep'!O9)</f>
        <v>78966</v>
      </c>
      <c r="T9" s="11">
        <f t="shared" si="2"/>
        <v>-78966</v>
      </c>
    </row>
    <row r="10" spans="1:20" x14ac:dyDescent="0.3">
      <c r="A10" t="s">
        <v>55</v>
      </c>
      <c r="D10" t="s">
        <v>54</v>
      </c>
      <c r="E10" s="2">
        <f>AVERAGEIFS(Data!F:F,Data!B:B,D10,Data!A:A,$B$15)</f>
        <v>49366.8125</v>
      </c>
      <c r="F10" s="2">
        <f t="shared" si="0"/>
        <v>0</v>
      </c>
      <c r="H10" t="s">
        <v>60</v>
      </c>
      <c r="I10" s="1">
        <f>SUMIFS(Data!E:E,Data!B:B,H10,Data!A:A,'Data Prep'!$B$15)</f>
        <v>3843699</v>
      </c>
      <c r="O10" t="s">
        <v>8</v>
      </c>
      <c r="P10" s="1">
        <f>SUMIFS(Data!E:E,Data!B:B,'Data Prep'!$B$3,Data!A:A,'Data Prep'!$B$15,Data!C:C,'Data Prep'!O10)</f>
        <v>130298</v>
      </c>
      <c r="Q10" vm="8">
        <v>21670000</v>
      </c>
      <c r="R10" s="10">
        <f t="shared" si="1"/>
        <v>6.0128287955699129</v>
      </c>
      <c r="S10" s="2">
        <f>AVERAGEIFS(Data!F:F,Data!B:B,'Data Prep'!$B$3,Data!A:A,'Data Prep'!$B$15,Data!C:C,'Data Prep'!O10)</f>
        <v>93350</v>
      </c>
      <c r="T10" s="11">
        <f t="shared" si="2"/>
        <v>-93350</v>
      </c>
    </row>
    <row r="11" spans="1:20" x14ac:dyDescent="0.3">
      <c r="A11" t="s">
        <v>60</v>
      </c>
      <c r="D11" t="s">
        <v>60</v>
      </c>
      <c r="E11" s="2">
        <f>AVERAGEIFS(Data!F:F,Data!B:B,D11,Data!A:A,$B$15)</f>
        <v>40790.1875</v>
      </c>
      <c r="F11" s="2">
        <f t="shared" si="0"/>
        <v>0</v>
      </c>
      <c r="H11" t="s">
        <v>53</v>
      </c>
      <c r="I11" s="1">
        <f>SUMIFS(Data!E:E,Data!B:B,H11,Data!A:A,'Data Prep'!$B$15)</f>
        <v>2677815</v>
      </c>
      <c r="O11" t="s">
        <v>9</v>
      </c>
      <c r="P11" s="1">
        <f>SUMIFS(Data!E:E,Data!B:B,'Data Prep'!$B$3,Data!A:A,'Data Prep'!$B$15,Data!C:C,'Data Prep'!O11)</f>
        <v>109190</v>
      </c>
      <c r="Q11" vm="9">
        <v>10519475</v>
      </c>
      <c r="R11" s="10">
        <f t="shared" si="1"/>
        <v>10.379795569645824</v>
      </c>
      <c r="S11" s="2">
        <f>AVERAGEIFS(Data!F:F,Data!B:B,'Data Prep'!$B$3,Data!A:A,'Data Prep'!$B$15,Data!C:C,'Data Prep'!O11)</f>
        <v>108735</v>
      </c>
      <c r="T11" s="11">
        <f t="shared" si="2"/>
        <v>-108735</v>
      </c>
    </row>
    <row r="12" spans="1:20" x14ac:dyDescent="0.3">
      <c r="A12" t="s">
        <v>54</v>
      </c>
      <c r="D12" t="s">
        <v>59</v>
      </c>
      <c r="E12" s="2">
        <f>AVERAGEIFS(Data!F:F,Data!B:B,D12,Data!A:A,$B$15)</f>
        <v>23286.416666666668</v>
      </c>
      <c r="F12" s="2">
        <f t="shared" si="0"/>
        <v>0</v>
      </c>
      <c r="H12" t="s">
        <v>55</v>
      </c>
      <c r="I12" s="1">
        <f>SUMIFS(Data!E:E,Data!B:B,H12,Data!A:A,'Data Prep'!$B$15)</f>
        <v>1762873</v>
      </c>
      <c r="O12" t="s">
        <v>10</v>
      </c>
      <c r="P12" s="1">
        <f>SUMIFS(Data!E:E,Data!B:B,'Data Prep'!$B$3,Data!A:A,'Data Prep'!$B$15,Data!C:C,'Data Prep'!O12)</f>
        <v>7346</v>
      </c>
      <c r="Q12" vm="10">
        <v>1754208</v>
      </c>
      <c r="R12" s="10">
        <f t="shared" si="1"/>
        <v>4.1876447946879729</v>
      </c>
      <c r="S12" s="2">
        <f>AVERAGEIFS(Data!F:F,Data!B:B,'Data Prep'!$B$3,Data!A:A,'Data Prep'!$B$15,Data!C:C,'Data Prep'!O12)</f>
        <v>64408</v>
      </c>
      <c r="T12" s="11">
        <f t="shared" si="2"/>
        <v>-64408</v>
      </c>
    </row>
    <row r="13" spans="1:20" x14ac:dyDescent="0.3">
      <c r="O13" t="s">
        <v>11</v>
      </c>
      <c r="P13" s="1">
        <f>SUMIFS(Data!E:E,Data!B:B,'Data Prep'!$B$3,Data!A:A,'Data Prep'!$B$15,Data!C:C,'Data Prep'!O13)</f>
        <v>87520</v>
      </c>
      <c r="Q13" vm="11">
        <v>12741080</v>
      </c>
      <c r="R13" s="10">
        <f t="shared" si="1"/>
        <v>6.8691194153085924</v>
      </c>
      <c r="S13" s="2">
        <f>AVERAGEIFS(Data!F:F,Data!B:B,'Data Prep'!$B$3,Data!A:A,'Data Prep'!$B$15,Data!C:C,'Data Prep'!O13)</f>
        <v>110059</v>
      </c>
      <c r="T13" s="11">
        <f t="shared" si="2"/>
        <v>-110059</v>
      </c>
    </row>
    <row r="14" spans="1:20" x14ac:dyDescent="0.3">
      <c r="A14" s="9" t="s">
        <v>66</v>
      </c>
      <c r="B14" s="9"/>
      <c r="H14" s="7" t="s">
        <v>71</v>
      </c>
      <c r="I14" s="7"/>
      <c r="O14" t="s">
        <v>12</v>
      </c>
      <c r="P14" s="1">
        <f>SUMIFS(Data!E:E,Data!B:B,'Data Prep'!$B$3,Data!A:A,'Data Prep'!$B$15,Data!C:C,'Data Prep'!O14)</f>
        <v>26075</v>
      </c>
      <c r="Q14" vm="12">
        <v>6691878</v>
      </c>
      <c r="R14" s="10">
        <f t="shared" si="1"/>
        <v>3.8965145509227757</v>
      </c>
      <c r="S14" s="2">
        <f>AVERAGEIFS(Data!F:F,Data!B:B,'Data Prep'!$B$3,Data!A:A,'Data Prep'!$B$15,Data!C:C,'Data Prep'!O14)</f>
        <v>67191</v>
      </c>
      <c r="T14" s="11">
        <f t="shared" si="2"/>
        <v>-67191</v>
      </c>
    </row>
    <row r="15" spans="1:20" x14ac:dyDescent="0.3">
      <c r="A15" s="5" t="s">
        <v>67</v>
      </c>
      <c r="B15" s="4">
        <v>2020</v>
      </c>
      <c r="D15" t="str">
        <f>INDEX(D3:D12,10)</f>
        <v>Leisure &amp; Hospitality</v>
      </c>
      <c r="H15" s="6" t="s">
        <v>49</v>
      </c>
      <c r="I15" s="6" t="s">
        <v>62</v>
      </c>
      <c r="O15" t="s">
        <v>13</v>
      </c>
      <c r="P15" s="1">
        <f>SUMIFS(Data!E:E,Data!B:B,'Data Prep'!$B$3,Data!A:A,'Data Prep'!$B$15,Data!C:C,'Data Prep'!O15)</f>
        <v>19135</v>
      </c>
      <c r="Q15" vm="13">
        <v>3156145</v>
      </c>
      <c r="R15" s="10">
        <f t="shared" si="1"/>
        <v>6.0627759497741707</v>
      </c>
      <c r="S15" s="2">
        <f>AVERAGEIFS(Data!F:F,Data!B:B,'Data Prep'!$B$3,Data!A:A,'Data Prep'!$B$15,Data!C:C,'Data Prep'!O15)</f>
        <v>66858</v>
      </c>
      <c r="T15" s="11">
        <f t="shared" si="2"/>
        <v>-66858</v>
      </c>
    </row>
    <row r="16" spans="1:20" x14ac:dyDescent="0.3">
      <c r="H16" t="str">
        <f>B3</f>
        <v>Information</v>
      </c>
      <c r="I16" s="1">
        <f>VLOOKUP(B3,H3:I12,2,0)</f>
        <v>2677815</v>
      </c>
      <c r="O16" t="s">
        <v>14</v>
      </c>
      <c r="P16" s="1">
        <f>SUMIFS(Data!E:E,Data!B:B,'Data Prep'!$B$3,Data!A:A,'Data Prep'!$B$15,Data!C:C,'Data Prep'!O16)</f>
        <v>16734</v>
      </c>
      <c r="Q16" vm="14">
        <v>2911505</v>
      </c>
      <c r="R16" s="10">
        <f t="shared" si="1"/>
        <v>5.7475429374155294</v>
      </c>
      <c r="S16" s="2">
        <f>AVERAGEIFS(Data!F:F,Data!B:B,'Data Prep'!$B$3,Data!A:A,'Data Prep'!$B$15,Data!C:C,'Data Prep'!O16)</f>
        <v>73749</v>
      </c>
      <c r="T16" s="11">
        <f t="shared" si="2"/>
        <v>-73749</v>
      </c>
    </row>
    <row r="17" spans="1:20" x14ac:dyDescent="0.3">
      <c r="A17" s="9" t="s">
        <v>78</v>
      </c>
      <c r="B17" s="9"/>
      <c r="H17" t="s">
        <v>72</v>
      </c>
      <c r="I17" s="1">
        <f>SUM(I3:I12)-I16</f>
        <v>113971524</v>
      </c>
      <c r="O17" t="s">
        <v>15</v>
      </c>
      <c r="P17" s="1">
        <f>SUMIFS(Data!E:E,Data!B:B,'Data Prep'!$B$3,Data!A:A,'Data Prep'!$B$15,Data!C:C,'Data Prep'!O17)</f>
        <v>20268</v>
      </c>
      <c r="Q17" vm="15">
        <v>4468402</v>
      </c>
      <c r="R17" s="10">
        <f t="shared" si="1"/>
        <v>4.5358497288292332</v>
      </c>
      <c r="S17" s="2">
        <f>AVERAGEIFS(Data!F:F,Data!B:B,'Data Prep'!$B$3,Data!A:A,'Data Prep'!$B$15,Data!C:C,'Data Prep'!O17)</f>
        <v>63462</v>
      </c>
      <c r="T17" s="11">
        <f t="shared" si="2"/>
        <v>-63462</v>
      </c>
    </row>
    <row r="18" spans="1:20" x14ac:dyDescent="0.3">
      <c r="A18" s="5" t="s">
        <v>79</v>
      </c>
      <c r="B18" s="4" t="str">
        <f>IF(Dashboard!A2=1,'Data Prep'!S2,'Data Prep'!R2)</f>
        <v>Average Wages</v>
      </c>
      <c r="O18" t="s">
        <v>16</v>
      </c>
      <c r="P18" s="1">
        <f>SUMIFS(Data!E:E,Data!B:B,'Data Prep'!$B$3,Data!A:A,'Data Prep'!$B$15,Data!C:C,'Data Prep'!O18)</f>
        <v>18712</v>
      </c>
      <c r="Q18" vm="16">
        <v>4659978</v>
      </c>
      <c r="R18" s="10">
        <f t="shared" si="1"/>
        <v>4.015469600929447</v>
      </c>
      <c r="S18" s="2">
        <f>AVERAGEIFS(Data!F:F,Data!B:B,'Data Prep'!$B$3,Data!A:A,'Data Prep'!$B$15,Data!C:C,'Data Prep'!O18)</f>
        <v>65700</v>
      </c>
      <c r="T18" s="11">
        <f t="shared" si="2"/>
        <v>-65700</v>
      </c>
    </row>
    <row r="19" spans="1:20" x14ac:dyDescent="0.3">
      <c r="H19" s="5" t="s">
        <v>80</v>
      </c>
      <c r="I19" s="13">
        <f>I16/SUM(I16:I17)</f>
        <v>2.2956109506972858E-2</v>
      </c>
      <c r="O19" t="s">
        <v>17</v>
      </c>
      <c r="P19" s="1">
        <f>SUMIFS(Data!E:E,Data!B:B,'Data Prep'!$B$3,Data!A:A,'Data Prep'!$B$15,Data!C:C,'Data Prep'!O19)</f>
        <v>6415</v>
      </c>
      <c r="Q19" vm="17">
        <v>1338404</v>
      </c>
      <c r="R19" s="10">
        <f t="shared" si="1"/>
        <v>4.7930221368136978</v>
      </c>
      <c r="S19" s="2">
        <f>AVERAGEIFS(Data!F:F,Data!B:B,'Data Prep'!$B$3,Data!A:A,'Data Prep'!$B$15,Data!C:C,'Data Prep'!O19)</f>
        <v>64265</v>
      </c>
      <c r="T19" s="11">
        <f t="shared" si="2"/>
        <v>-64265</v>
      </c>
    </row>
    <row r="20" spans="1:20" x14ac:dyDescent="0.3">
      <c r="O20" t="s">
        <v>18</v>
      </c>
      <c r="P20" s="1">
        <f>SUMIFS(Data!E:E,Data!B:B,'Data Prep'!$B$3,Data!A:A,'Data Prep'!$B$15,Data!C:C,'Data Prep'!O20)</f>
        <v>33029</v>
      </c>
      <c r="Q20" vm="18">
        <v>6042718</v>
      </c>
      <c r="R20" s="10">
        <f t="shared" si="1"/>
        <v>5.4659178204245169</v>
      </c>
      <c r="S20" s="2">
        <f>AVERAGEIFS(Data!F:F,Data!B:B,'Data Prep'!$B$3,Data!A:A,'Data Prep'!$B$15,Data!C:C,'Data Prep'!O20)</f>
        <v>110569</v>
      </c>
      <c r="T20" s="11">
        <f t="shared" si="2"/>
        <v>-110569</v>
      </c>
    </row>
    <row r="21" spans="1:20" x14ac:dyDescent="0.3">
      <c r="O21" t="s">
        <v>19</v>
      </c>
      <c r="P21" s="1">
        <f>SUMIFS(Data!E:E,Data!B:B,'Data Prep'!$B$3,Data!A:A,'Data Prep'!$B$15,Data!C:C,'Data Prep'!O21)</f>
        <v>89231</v>
      </c>
      <c r="Q21" vm="19">
        <v>6902149</v>
      </c>
      <c r="R21" s="10">
        <f t="shared" si="1"/>
        <v>12.928002568475412</v>
      </c>
      <c r="S21" s="2">
        <f>AVERAGEIFS(Data!F:F,Data!B:B,'Data Prep'!$B$3,Data!A:A,'Data Prep'!$B$15,Data!C:C,'Data Prep'!O21)</f>
        <v>146746</v>
      </c>
      <c r="T21" s="11">
        <f t="shared" si="2"/>
        <v>-146746</v>
      </c>
    </row>
    <row r="22" spans="1:20" x14ac:dyDescent="0.3">
      <c r="O22" t="s">
        <v>20</v>
      </c>
      <c r="P22" s="1">
        <f>SUMIFS(Data!E:E,Data!B:B,'Data Prep'!$B$3,Data!A:A,'Data Prep'!$B$15,Data!C:C,'Data Prep'!O22)</f>
        <v>50511</v>
      </c>
      <c r="Q22" vm="20">
        <v>9995915</v>
      </c>
      <c r="R22" s="10">
        <f t="shared" si="1"/>
        <v>5.053164217582883</v>
      </c>
      <c r="S22" s="2">
        <f>AVERAGEIFS(Data!F:F,Data!B:B,'Data Prep'!$B$3,Data!A:A,'Data Prep'!$B$15,Data!C:C,'Data Prep'!O22)</f>
        <v>88745</v>
      </c>
      <c r="T22" s="11">
        <f t="shared" si="2"/>
        <v>-88745</v>
      </c>
    </row>
    <row r="23" spans="1:20" x14ac:dyDescent="0.3">
      <c r="O23" t="s">
        <v>21</v>
      </c>
      <c r="P23" s="1">
        <f>SUMIFS(Data!E:E,Data!B:B,'Data Prep'!$B$3,Data!A:A,'Data Prep'!$B$15,Data!C:C,'Data Prep'!O23)</f>
        <v>43145</v>
      </c>
      <c r="Q23" vm="21">
        <v>5611179</v>
      </c>
      <c r="R23" s="10">
        <f t="shared" si="1"/>
        <v>7.6891148901148938</v>
      </c>
      <c r="S23" s="2">
        <f>AVERAGEIFS(Data!F:F,Data!B:B,'Data Prep'!$B$3,Data!A:A,'Data Prep'!$B$15,Data!C:C,'Data Prep'!O23)</f>
        <v>92292</v>
      </c>
      <c r="T23" s="11">
        <f t="shared" si="2"/>
        <v>-92292</v>
      </c>
    </row>
    <row r="24" spans="1:20" x14ac:dyDescent="0.3">
      <c r="O24" t="s">
        <v>22</v>
      </c>
      <c r="P24" s="1">
        <f>SUMIFS(Data!E:E,Data!B:B,'Data Prep'!$B$3,Data!A:A,'Data Prep'!$B$15,Data!C:C,'Data Prep'!O24)</f>
        <v>9629</v>
      </c>
      <c r="Q24" vm="22">
        <v>2963914</v>
      </c>
      <c r="R24" s="10">
        <f t="shared" si="1"/>
        <v>3.2487447341589535</v>
      </c>
      <c r="S24" s="2">
        <f>AVERAGEIFS(Data!F:F,Data!B:B,'Data Prep'!$B$3,Data!A:A,'Data Prep'!$B$15,Data!C:C,'Data Prep'!O24)</f>
        <v>54301</v>
      </c>
      <c r="T24" s="11">
        <f t="shared" si="2"/>
        <v>-54301</v>
      </c>
    </row>
    <row r="25" spans="1:20" x14ac:dyDescent="0.3">
      <c r="O25" t="s">
        <v>23</v>
      </c>
      <c r="P25" s="1">
        <f>SUMIFS(Data!E:E,Data!B:B,'Data Prep'!$B$3,Data!A:A,'Data Prep'!$B$15,Data!C:C,'Data Prep'!O25)</f>
        <v>43675</v>
      </c>
      <c r="Q25" vm="23">
        <v>6126452</v>
      </c>
      <c r="R25" s="10">
        <f t="shared" si="1"/>
        <v>7.1289222538591668</v>
      </c>
      <c r="S25" s="2">
        <f>AVERAGEIFS(Data!F:F,Data!B:B,'Data Prep'!$B$3,Data!A:A,'Data Prep'!$B$15,Data!C:C,'Data Prep'!O25)</f>
        <v>89327</v>
      </c>
      <c r="T25" s="11">
        <f t="shared" si="2"/>
        <v>-89327</v>
      </c>
    </row>
    <row r="26" spans="1:20" x14ac:dyDescent="0.3">
      <c r="O26" t="s">
        <v>24</v>
      </c>
      <c r="P26" s="1">
        <f>SUMIFS(Data!E:E,Data!B:B,'Data Prep'!$B$3,Data!A:A,'Data Prep'!$B$15,Data!C:C,'Data Prep'!O26)</f>
        <v>5797</v>
      </c>
      <c r="Q26" vm="24">
        <v>1062305</v>
      </c>
      <c r="R26" s="10">
        <f t="shared" si="1"/>
        <v>5.4570015202790154</v>
      </c>
      <c r="S26" s="2">
        <f>AVERAGEIFS(Data!F:F,Data!B:B,'Data Prep'!$B$3,Data!A:A,'Data Prep'!$B$15,Data!C:C,'Data Prep'!O26)</f>
        <v>65673</v>
      </c>
      <c r="T26" s="11">
        <f t="shared" si="2"/>
        <v>-65673</v>
      </c>
    </row>
    <row r="27" spans="1:20" x14ac:dyDescent="0.3">
      <c r="O27" t="s">
        <v>25</v>
      </c>
      <c r="P27" s="1">
        <f>SUMIFS(Data!E:E,Data!B:B,'Data Prep'!$B$3,Data!A:A,'Data Prep'!$B$15,Data!C:C,'Data Prep'!O27)</f>
        <v>16165</v>
      </c>
      <c r="Q27" vm="25">
        <v>1929268</v>
      </c>
      <c r="R27" s="10">
        <f t="shared" si="1"/>
        <v>8.3788255441960366</v>
      </c>
      <c r="S27" s="2">
        <f>AVERAGEIFS(Data!F:F,Data!B:B,'Data Prep'!$B$3,Data!A:A,'Data Prep'!$B$15,Data!C:C,'Data Prep'!O27)</f>
        <v>76361</v>
      </c>
      <c r="T27" s="11">
        <f t="shared" si="2"/>
        <v>-76361</v>
      </c>
    </row>
    <row r="28" spans="1:20" x14ac:dyDescent="0.3">
      <c r="O28" t="s">
        <v>26</v>
      </c>
      <c r="P28" s="1">
        <f>SUMIFS(Data!E:E,Data!B:B,'Data Prep'!$B$3,Data!A:A,'Data Prep'!$B$15,Data!C:C,'Data Prep'!O28)</f>
        <v>13306</v>
      </c>
      <c r="Q28" vm="26">
        <v>3034392</v>
      </c>
      <c r="R28" s="10">
        <f t="shared" si="1"/>
        <v>4.3850629714288729</v>
      </c>
      <c r="S28" s="2">
        <f>AVERAGEIFS(Data!F:F,Data!B:B,'Data Prep'!$B$3,Data!A:A,'Data Prep'!$B$15,Data!C:C,'Data Prep'!O28)</f>
        <v>88353</v>
      </c>
      <c r="T28" s="11">
        <f t="shared" si="2"/>
        <v>-88353</v>
      </c>
    </row>
    <row r="29" spans="1:20" x14ac:dyDescent="0.3">
      <c r="O29" t="s">
        <v>27</v>
      </c>
      <c r="P29" s="1">
        <f>SUMIFS(Data!E:E,Data!B:B,'Data Prep'!$B$3,Data!A:A,'Data Prep'!$B$15,Data!C:C,'Data Prep'!O29)</f>
        <v>11735</v>
      </c>
      <c r="Q29" vm="27">
        <v>1356458</v>
      </c>
      <c r="R29" s="10">
        <f t="shared" si="1"/>
        <v>8.651207777903922</v>
      </c>
      <c r="S29" s="2">
        <f>AVERAGEIFS(Data!F:F,Data!B:B,'Data Prep'!$B$3,Data!A:A,'Data Prep'!$B$15,Data!C:C,'Data Prep'!O29)</f>
        <v>107194</v>
      </c>
      <c r="T29" s="11">
        <f t="shared" si="2"/>
        <v>-107194</v>
      </c>
    </row>
    <row r="30" spans="1:20" x14ac:dyDescent="0.3">
      <c r="O30" t="s">
        <v>28</v>
      </c>
      <c r="P30" s="1">
        <f>SUMIFS(Data!E:E,Data!B:B,'Data Prep'!$B$3,Data!A:A,'Data Prep'!$B$15,Data!C:C,'Data Prep'!O30)</f>
        <v>67885</v>
      </c>
      <c r="Q30" vm="28">
        <v>8908520</v>
      </c>
      <c r="R30" s="10">
        <f t="shared" si="1"/>
        <v>7.6202332149447942</v>
      </c>
      <c r="S30" s="2">
        <f>AVERAGEIFS(Data!F:F,Data!B:B,'Data Prep'!$B$3,Data!A:A,'Data Prep'!$B$15,Data!C:C,'Data Prep'!O30)</f>
        <v>130541</v>
      </c>
      <c r="T30" s="11">
        <f t="shared" si="2"/>
        <v>-130541</v>
      </c>
    </row>
    <row r="31" spans="1:20" x14ac:dyDescent="0.3">
      <c r="O31" t="s">
        <v>29</v>
      </c>
      <c r="P31" s="1">
        <f>SUMIFS(Data!E:E,Data!B:B,'Data Prep'!$B$3,Data!A:A,'Data Prep'!$B$15,Data!C:C,'Data Prep'!O31)</f>
        <v>9076</v>
      </c>
      <c r="Q31" vm="29">
        <v>2095428</v>
      </c>
      <c r="R31" s="10">
        <f t="shared" si="1"/>
        <v>4.3313346963007078</v>
      </c>
      <c r="S31" s="2">
        <f>AVERAGEIFS(Data!F:F,Data!B:B,'Data Prep'!$B$3,Data!A:A,'Data Prep'!$B$15,Data!C:C,'Data Prep'!O31)</f>
        <v>62393</v>
      </c>
      <c r="T31" s="11">
        <f t="shared" si="2"/>
        <v>-62393</v>
      </c>
    </row>
    <row r="32" spans="1:20" x14ac:dyDescent="0.3">
      <c r="O32" t="s">
        <v>30</v>
      </c>
      <c r="P32" s="1">
        <f>SUMIFS(Data!E:E,Data!B:B,'Data Prep'!$B$3,Data!A:A,'Data Prep'!$B$15,Data!C:C,'Data Prep'!O32)</f>
        <v>267749</v>
      </c>
      <c r="Q32" vm="30">
        <v>19542209</v>
      </c>
      <c r="R32" s="10">
        <f t="shared" si="1"/>
        <v>13.701061123642674</v>
      </c>
      <c r="S32" s="2">
        <f>AVERAGEIFS(Data!F:F,Data!B:B,'Data Prep'!$B$3,Data!A:A,'Data Prep'!$B$15,Data!C:C,'Data Prep'!O32)</f>
        <v>154357</v>
      </c>
      <c r="T32" s="11">
        <f t="shared" si="2"/>
        <v>-154357</v>
      </c>
    </row>
    <row r="33" spans="15:20" x14ac:dyDescent="0.3">
      <c r="O33" t="s">
        <v>31</v>
      </c>
      <c r="P33" s="1">
        <f>SUMIFS(Data!E:E,Data!B:B,'Data Prep'!$B$3,Data!A:A,'Data Prep'!$B$15,Data!C:C,'Data Prep'!O33)</f>
        <v>73440</v>
      </c>
      <c r="Q33" vm="31">
        <v>10383620</v>
      </c>
      <c r="R33" s="10">
        <f t="shared" si="1"/>
        <v>7.0726779292770727</v>
      </c>
      <c r="S33" s="2">
        <f>AVERAGEIFS(Data!F:F,Data!B:B,'Data Prep'!$B$3,Data!A:A,'Data Prep'!$B$15,Data!C:C,'Data Prep'!O33)</f>
        <v>96207</v>
      </c>
      <c r="T33" s="11">
        <f t="shared" si="2"/>
        <v>-96207</v>
      </c>
    </row>
    <row r="34" spans="15:20" x14ac:dyDescent="0.3">
      <c r="O34" t="s">
        <v>32</v>
      </c>
      <c r="P34" s="1">
        <f>SUMIFS(Data!E:E,Data!B:B,'Data Prep'!$B$3,Data!A:A,'Data Prep'!$B$15,Data!C:C,'Data Prep'!O34)</f>
        <v>5780</v>
      </c>
      <c r="Q34" vm="32">
        <v>760077</v>
      </c>
      <c r="R34" s="10">
        <f t="shared" si="1"/>
        <v>7.6044927027130145</v>
      </c>
      <c r="S34" s="2">
        <f>AVERAGEIFS(Data!F:F,Data!B:B,'Data Prep'!$B$3,Data!A:A,'Data Prep'!$B$15,Data!C:C,'Data Prep'!O34)</f>
        <v>79624</v>
      </c>
      <c r="T34" s="11">
        <f t="shared" si="2"/>
        <v>-79624</v>
      </c>
    </row>
    <row r="35" spans="15:20" x14ac:dyDescent="0.3">
      <c r="O35" t="s">
        <v>33</v>
      </c>
      <c r="P35" s="1">
        <f>SUMIFS(Data!E:E,Data!B:B,'Data Prep'!$B$3,Data!A:A,'Data Prep'!$B$15,Data!C:C,'Data Prep'!O35)</f>
        <v>63865</v>
      </c>
      <c r="Q35" vm="33">
        <v>11689442</v>
      </c>
      <c r="R35" s="10">
        <f t="shared" si="1"/>
        <v>5.4634772130269349</v>
      </c>
      <c r="S35" s="2">
        <f>AVERAGEIFS(Data!F:F,Data!B:B,'Data Prep'!$B$3,Data!A:A,'Data Prep'!$B$15,Data!C:C,'Data Prep'!O35)</f>
        <v>80052</v>
      </c>
      <c r="T35" s="11">
        <f t="shared" si="2"/>
        <v>-80052</v>
      </c>
    </row>
    <row r="36" spans="15:20" x14ac:dyDescent="0.3">
      <c r="O36" t="s">
        <v>34</v>
      </c>
      <c r="P36" s="1">
        <f>SUMIFS(Data!E:E,Data!B:B,'Data Prep'!$B$3,Data!A:A,'Data Prep'!$B$15,Data!C:C,'Data Prep'!O36)</f>
        <v>18256</v>
      </c>
      <c r="Q36" vm="34">
        <v>3943079</v>
      </c>
      <c r="R36" s="10">
        <f t="shared" si="1"/>
        <v>4.6298844126633023</v>
      </c>
      <c r="S36" s="2">
        <f>AVERAGEIFS(Data!F:F,Data!B:B,'Data Prep'!$B$3,Data!A:A,'Data Prep'!$B$15,Data!C:C,'Data Prep'!O36)</f>
        <v>63710</v>
      </c>
      <c r="T36" s="11">
        <f t="shared" si="2"/>
        <v>-63710</v>
      </c>
    </row>
    <row r="37" spans="15:20" x14ac:dyDescent="0.3">
      <c r="O37" t="s">
        <v>35</v>
      </c>
      <c r="P37" s="1">
        <f>SUMIFS(Data!E:E,Data!B:B,'Data Prep'!$B$3,Data!A:A,'Data Prep'!$B$15,Data!C:C,'Data Prep'!O37)</f>
        <v>33218</v>
      </c>
      <c r="Q37" vm="35">
        <v>4190713</v>
      </c>
      <c r="R37" s="10">
        <f t="shared" si="1"/>
        <v>7.9265747857226208</v>
      </c>
      <c r="S37" s="2">
        <f>AVERAGEIFS(Data!F:F,Data!B:B,'Data Prep'!$B$3,Data!A:A,'Data Prep'!$B$15,Data!C:C,'Data Prep'!O37)</f>
        <v>101737</v>
      </c>
      <c r="T37" s="11">
        <f t="shared" si="2"/>
        <v>-101737</v>
      </c>
    </row>
    <row r="38" spans="15:20" x14ac:dyDescent="0.3">
      <c r="O38" t="s">
        <v>36</v>
      </c>
      <c r="P38" s="1">
        <f>SUMIFS(Data!E:E,Data!B:B,'Data Prep'!$B$3,Data!A:A,'Data Prep'!$B$15,Data!C:C,'Data Prep'!O38)</f>
        <v>82872</v>
      </c>
      <c r="Q38" vm="36">
        <v>12807060</v>
      </c>
      <c r="R38" s="10">
        <f t="shared" si="1"/>
        <v>6.4708059460953571</v>
      </c>
      <c r="S38" s="2">
        <f>AVERAGEIFS(Data!F:F,Data!B:B,'Data Prep'!$B$3,Data!A:A,'Data Prep'!$B$15,Data!C:C,'Data Prep'!O38)</f>
        <v>107388</v>
      </c>
      <c r="T38" s="11">
        <f t="shared" si="2"/>
        <v>-107388</v>
      </c>
    </row>
    <row r="39" spans="15:20" x14ac:dyDescent="0.3">
      <c r="O39" t="s">
        <v>37</v>
      </c>
      <c r="P39" s="1">
        <f>SUMIFS(Data!E:E,Data!B:B,'Data Prep'!$B$3,Data!A:A,'Data Prep'!$B$15,Data!C:C,'Data Prep'!O39)</f>
        <v>5243</v>
      </c>
      <c r="Q39" vm="37">
        <v>1057315</v>
      </c>
      <c r="R39" s="10">
        <f t="shared" si="1"/>
        <v>4.9587871164222586</v>
      </c>
      <c r="S39" s="2">
        <f>AVERAGEIFS(Data!F:F,Data!B:B,'Data Prep'!$B$3,Data!A:A,'Data Prep'!$B$15,Data!C:C,'Data Prep'!O39)</f>
        <v>87286</v>
      </c>
      <c r="T39" s="11">
        <f t="shared" si="2"/>
        <v>-87286</v>
      </c>
    </row>
    <row r="40" spans="15:20" x14ac:dyDescent="0.3">
      <c r="O40" t="s">
        <v>38</v>
      </c>
      <c r="P40" s="1">
        <f>SUMIFS(Data!E:E,Data!B:B,'Data Prep'!$B$3,Data!A:A,'Data Prep'!$B$15,Data!C:C,'Data Prep'!O40)</f>
        <v>24744</v>
      </c>
      <c r="Q40" vm="38">
        <v>5084127</v>
      </c>
      <c r="R40" s="10">
        <f t="shared" si="1"/>
        <v>4.8669122545522558</v>
      </c>
      <c r="S40" s="2">
        <f>AVERAGEIFS(Data!F:F,Data!B:B,'Data Prep'!$B$3,Data!A:A,'Data Prep'!$B$15,Data!C:C,'Data Prep'!O40)</f>
        <v>73562</v>
      </c>
      <c r="T40" s="11">
        <f t="shared" si="2"/>
        <v>-73562</v>
      </c>
    </row>
    <row r="41" spans="15:20" x14ac:dyDescent="0.3">
      <c r="O41" t="s">
        <v>39</v>
      </c>
      <c r="P41" s="1">
        <f>SUMIFS(Data!E:E,Data!B:B,'Data Prep'!$B$3,Data!A:A,'Data Prep'!$B$15,Data!C:C,'Data Prep'!O41)</f>
        <v>5074</v>
      </c>
      <c r="Q41" vm="39">
        <v>882235</v>
      </c>
      <c r="R41" s="10">
        <f t="shared" si="1"/>
        <v>5.7513020907127919</v>
      </c>
      <c r="S41" s="2">
        <f>AVERAGEIFS(Data!F:F,Data!B:B,'Data Prep'!$B$3,Data!A:A,'Data Prep'!$B$15,Data!C:C,'Data Prep'!O41)</f>
        <v>58069</v>
      </c>
      <c r="T41" s="11">
        <f t="shared" si="2"/>
        <v>-58069</v>
      </c>
    </row>
    <row r="42" spans="15:20" x14ac:dyDescent="0.3">
      <c r="O42" t="s">
        <v>40</v>
      </c>
      <c r="P42" s="1">
        <f>SUMIFS(Data!E:E,Data!B:B,'Data Prep'!$B$3,Data!A:A,'Data Prep'!$B$15,Data!C:C,'Data Prep'!O42)</f>
        <v>42929</v>
      </c>
      <c r="Q42" vm="40">
        <v>6770010</v>
      </c>
      <c r="R42" s="10">
        <f t="shared" si="1"/>
        <v>6.3410541491076087</v>
      </c>
      <c r="S42" s="2">
        <f>AVERAGEIFS(Data!F:F,Data!B:B,'Data Prep'!$B$3,Data!A:A,'Data Prep'!$B$15,Data!C:C,'Data Prep'!O42)</f>
        <v>81293</v>
      </c>
      <c r="T42" s="11">
        <f t="shared" si="2"/>
        <v>-81293</v>
      </c>
    </row>
    <row r="43" spans="15:20" x14ac:dyDescent="0.3">
      <c r="O43" t="s">
        <v>41</v>
      </c>
      <c r="P43" s="1">
        <f>SUMIFS(Data!E:E,Data!B:B,'Data Prep'!$B$3,Data!A:A,'Data Prep'!$B$15,Data!C:C,'Data Prep'!O43)</f>
        <v>198521</v>
      </c>
      <c r="Q43" vm="41">
        <v>28701845</v>
      </c>
      <c r="R43" s="10">
        <f t="shared" si="1"/>
        <v>6.9166633712919854</v>
      </c>
      <c r="S43" s="2">
        <f>AVERAGEIFS(Data!F:F,Data!B:B,'Data Prep'!$B$3,Data!A:A,'Data Prep'!$B$15,Data!C:C,'Data Prep'!O43)</f>
        <v>102835</v>
      </c>
      <c r="T43" s="11">
        <f t="shared" si="2"/>
        <v>-102835</v>
      </c>
    </row>
    <row r="44" spans="15:20" x14ac:dyDescent="0.3">
      <c r="O44" t="s">
        <v>42</v>
      </c>
      <c r="P44" s="1">
        <f>SUMIFS(Data!E:E,Data!B:B,'Data Prep'!$B$3,Data!A:A,'Data Prep'!$B$15,Data!C:C,'Data Prep'!O44)</f>
        <v>37222</v>
      </c>
      <c r="Q44" vm="42">
        <v>3161105</v>
      </c>
      <c r="R44" s="10">
        <f t="shared" si="1"/>
        <v>11.774996401574766</v>
      </c>
      <c r="S44" s="2">
        <f>AVERAGEIFS(Data!F:F,Data!B:B,'Data Prep'!$B$3,Data!A:A,'Data Prep'!$B$15,Data!C:C,'Data Prep'!O44)</f>
        <v>96974</v>
      </c>
      <c r="T44" s="11">
        <f t="shared" si="2"/>
        <v>-96974</v>
      </c>
    </row>
    <row r="45" spans="15:20" x14ac:dyDescent="0.3">
      <c r="O45" t="s">
        <v>43</v>
      </c>
      <c r="P45" s="1">
        <f>SUMIFS(Data!E:E,Data!B:B,'Data Prep'!$B$3,Data!A:A,'Data Prep'!$B$15,Data!C:C,'Data Prep'!O45)</f>
        <v>3961</v>
      </c>
      <c r="Q45" vm="43">
        <v>626299</v>
      </c>
      <c r="R45" s="10">
        <f t="shared" si="1"/>
        <v>6.32445525220382</v>
      </c>
      <c r="S45" s="2">
        <f>AVERAGEIFS(Data!F:F,Data!B:B,'Data Prep'!$B$3,Data!A:A,'Data Prep'!$B$15,Data!C:C,'Data Prep'!O45)</f>
        <v>68605</v>
      </c>
      <c r="T45" s="11">
        <f t="shared" si="2"/>
        <v>-68605</v>
      </c>
    </row>
    <row r="46" spans="15:20" x14ac:dyDescent="0.3">
      <c r="O46" t="s">
        <v>44</v>
      </c>
      <c r="P46" s="1">
        <f>SUMIFS(Data!E:E,Data!B:B,'Data Prep'!$B$3,Data!A:A,'Data Prep'!$B$15,Data!C:C,'Data Prep'!O46)</f>
        <v>64840</v>
      </c>
      <c r="Q46" vm="44">
        <v>8517685</v>
      </c>
      <c r="R46" s="10">
        <f t="shared" si="1"/>
        <v>7.6123970304137796</v>
      </c>
      <c r="S46" s="2">
        <f>AVERAGEIFS(Data!F:F,Data!B:B,'Data Prep'!$B$3,Data!A:A,'Data Prep'!$B$15,Data!C:C,'Data Prep'!O46)</f>
        <v>117848</v>
      </c>
      <c r="T46" s="11">
        <f t="shared" si="2"/>
        <v>-117848</v>
      </c>
    </row>
    <row r="47" spans="15:20" x14ac:dyDescent="0.3">
      <c r="O47" t="s">
        <v>45</v>
      </c>
      <c r="P47" s="1">
        <f>SUMIFS(Data!E:E,Data!B:B,'Data Prep'!$B$3,Data!A:A,'Data Prep'!$B$15,Data!C:C,'Data Prep'!O47)</f>
        <v>148556</v>
      </c>
      <c r="Q47" vm="45">
        <v>7614893</v>
      </c>
      <c r="R47" s="10">
        <f t="shared" si="1"/>
        <v>19.508612924699005</v>
      </c>
      <c r="S47" s="2">
        <f>AVERAGEIFS(Data!F:F,Data!B:B,'Data Prep'!$B$3,Data!A:A,'Data Prep'!$B$15,Data!C:C,'Data Prep'!O47)</f>
        <v>242273</v>
      </c>
      <c r="T47" s="11">
        <f t="shared" si="2"/>
        <v>-242273</v>
      </c>
    </row>
    <row r="48" spans="15:20" x14ac:dyDescent="0.3">
      <c r="O48" t="s">
        <v>46</v>
      </c>
      <c r="P48" s="1">
        <f>SUMIFS(Data!E:E,Data!B:B,'Data Prep'!$B$3,Data!A:A,'Data Prep'!$B$15,Data!C:C,'Data Prep'!O48)</f>
        <v>7215</v>
      </c>
      <c r="Q48" vm="46">
        <v>1805832</v>
      </c>
      <c r="R48" s="10">
        <f t="shared" si="1"/>
        <v>3.9953882753212926</v>
      </c>
      <c r="S48" s="2">
        <f>AVERAGEIFS(Data!F:F,Data!B:B,'Data Prep'!$B$3,Data!A:A,'Data Prep'!$B$15,Data!C:C,'Data Prep'!O48)</f>
        <v>58063</v>
      </c>
      <c r="T48" s="11">
        <f t="shared" si="2"/>
        <v>-58063</v>
      </c>
    </row>
    <row r="49" spans="15:20" x14ac:dyDescent="0.3">
      <c r="O49" t="s">
        <v>47</v>
      </c>
      <c r="P49" s="1">
        <f>SUMIFS(Data!E:E,Data!B:B,'Data Prep'!$B$3,Data!A:A,'Data Prep'!$B$15,Data!C:C,'Data Prep'!O49)</f>
        <v>44846</v>
      </c>
      <c r="Q49" vm="47">
        <v>5813568</v>
      </c>
      <c r="R49" s="10">
        <f t="shared" si="1"/>
        <v>7.7140234706121955</v>
      </c>
      <c r="S49" s="2">
        <f>AVERAGEIFS(Data!F:F,Data!B:B,'Data Prep'!$B$3,Data!A:A,'Data Prep'!$B$15,Data!C:C,'Data Prep'!O49)</f>
        <v>88336</v>
      </c>
      <c r="T49" s="11">
        <f t="shared" si="2"/>
        <v>-88336</v>
      </c>
    </row>
    <row r="50" spans="15:20" x14ac:dyDescent="0.3">
      <c r="O50" t="s">
        <v>48</v>
      </c>
      <c r="P50" s="1">
        <f>SUMIFS(Data!E:E,Data!B:B,'Data Prep'!$B$3,Data!A:A,'Data Prep'!$B$15,Data!C:C,'Data Prep'!O50)</f>
        <v>3000</v>
      </c>
      <c r="Q50" vm="48">
        <v>577737</v>
      </c>
      <c r="R50" s="10">
        <f t="shared" si="1"/>
        <v>5.1926741752735248</v>
      </c>
      <c r="S50" s="2">
        <f>AVERAGEIFS(Data!F:F,Data!B:B,'Data Prep'!$B$3,Data!A:A,'Data Prep'!$B$15,Data!C:C,'Data Prep'!O50)</f>
        <v>54299</v>
      </c>
      <c r="T50" s="11">
        <f t="shared" si="2"/>
        <v>-54299</v>
      </c>
    </row>
  </sheetData>
  <sortState xmlns:xlrd2="http://schemas.microsoft.com/office/spreadsheetml/2017/richdata2" ref="H2:I12">
    <sortCondition descending="1" ref="I2:I1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6C21-9A78-4BA7-8A8B-6FC7EEC60075}">
  <dimension ref="A1:R37"/>
  <sheetViews>
    <sheetView showGridLines="0" tabSelected="1" workbookViewId="0"/>
  </sheetViews>
  <sheetFormatPr defaultColWidth="0" defaultRowHeight="14.4" zeroHeight="1" x14ac:dyDescent="0.3"/>
  <cols>
    <col min="1" max="1" width="6.5546875" customWidth="1"/>
    <col min="2" max="2" width="49.5546875" customWidth="1"/>
    <col min="3" max="8" width="9.109375" customWidth="1"/>
    <col min="9" max="9" width="3.6640625" customWidth="1"/>
    <col min="10" max="10" width="2.5546875" customWidth="1"/>
    <col min="11" max="11" width="8.33203125" customWidth="1"/>
    <col min="12" max="13" width="9.109375" customWidth="1"/>
    <col min="14" max="14" width="36.88671875" bestFit="1" customWidth="1"/>
    <col min="15" max="17" width="9.109375" customWidth="1"/>
    <col min="18" max="18" width="3.109375" customWidth="1"/>
    <col min="19" max="16384" width="9.109375" hidden="1"/>
  </cols>
  <sheetData>
    <row r="1" spans="1:2" x14ac:dyDescent="0.3">
      <c r="A1" s="14">
        <v>10</v>
      </c>
    </row>
    <row r="2" spans="1:2" x14ac:dyDescent="0.3">
      <c r="A2" s="14">
        <v>1</v>
      </c>
    </row>
    <row r="3" spans="1:2" x14ac:dyDescent="0.3"/>
    <row r="4" spans="1:2" x14ac:dyDescent="0.3"/>
    <row r="5" spans="1:2" x14ac:dyDescent="0.3"/>
    <row r="6" spans="1:2" ht="31.2" x14ac:dyDescent="0.6">
      <c r="B6" s="12" t="str" cm="1">
        <f t="array" ref="B6">INDEX('Data Prep'!D3:D12,11-Dashboard!A1)</f>
        <v>Information</v>
      </c>
    </row>
    <row r="7" spans="1:2" x14ac:dyDescent="0.3"/>
    <row r="8" spans="1:2" x14ac:dyDescent="0.3"/>
    <row r="9" spans="1:2" x14ac:dyDescent="0.3"/>
    <row r="10" spans="1:2" x14ac:dyDescent="0.3"/>
    <row r="11" spans="1:2" x14ac:dyDescent="0.3"/>
    <row r="12" spans="1:2" x14ac:dyDescent="0.3"/>
    <row r="13" spans="1:2" x14ac:dyDescent="0.3"/>
    <row r="14" spans="1:2" x14ac:dyDescent="0.3"/>
    <row r="15" spans="1:2" x14ac:dyDescent="0.3"/>
    <row r="16" spans="1:2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</sheetData>
  <sheetProtection selectLockedCells="1" selectUnlockedCell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502920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Option Button 5">
              <controlPr defaultSize="0" autoFill="0" autoLine="0" autoPict="0">
                <anchor moveWithCells="1">
                  <from>
                    <xdr:col>11</xdr:col>
                    <xdr:colOff>495300</xdr:colOff>
                    <xdr:row>9</xdr:row>
                    <xdr:rowOff>45720</xdr:rowOff>
                  </from>
                  <to>
                    <xdr:col>13</xdr:col>
                    <xdr:colOff>1447800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13</xdr:col>
                    <xdr:colOff>1485900</xdr:colOff>
                    <xdr:row>9</xdr:row>
                    <xdr:rowOff>0</xdr:rowOff>
                  </from>
                  <to>
                    <xdr:col>14</xdr:col>
                    <xdr:colOff>533400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Data Prep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Ruiz</dc:creator>
  <cp:lastModifiedBy>NoteBook</cp:lastModifiedBy>
  <dcterms:created xsi:type="dcterms:W3CDTF">2021-09-21T20:47:02Z</dcterms:created>
  <dcterms:modified xsi:type="dcterms:W3CDTF">2024-04-02T06:48:32Z</dcterms:modified>
</cp:coreProperties>
</file>